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8251B800-2030-4FA9-9680-2000D13FA27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4 地方自治(目次)" sheetId="1" r:id="rId1"/>
    <sheet name="1" sheetId="43" r:id="rId2"/>
    <sheet name="2" sheetId="44" r:id="rId3"/>
    <sheet name="3" sheetId="46" r:id="rId4"/>
  </sheets>
  <definedNames>
    <definedName name="_xlnm.Print_Area" localSheetId="0">'14 地方自治(目次)'!$A$1:$I$17</definedName>
    <definedName name="_xlnm.Print_Area" localSheetId="2">'2'!$A$1:$I$54</definedName>
    <definedName name="_xlnm.Print_Area" localSheetId="3">'3'!$A:$W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46" l="1"/>
  <c r="N13" i="46"/>
  <c r="Q13" i="46" s="1"/>
  <c r="N14" i="46"/>
  <c r="Q14" i="46" s="1"/>
  <c r="I9" i="44" l="1"/>
  <c r="I11" i="44"/>
  <c r="I13" i="44"/>
  <c r="I16" i="44"/>
  <c r="I18" i="44"/>
  <c r="I20" i="44"/>
  <c r="I22" i="44"/>
  <c r="I24" i="44"/>
  <c r="I26" i="44"/>
  <c r="I28" i="44"/>
  <c r="D30" i="44"/>
  <c r="E30" i="44"/>
  <c r="F8" i="44" s="1"/>
  <c r="G30" i="44"/>
  <c r="H30" i="44"/>
  <c r="I8" i="44" s="1"/>
  <c r="I30" i="44"/>
  <c r="D52" i="44"/>
  <c r="E52" i="44"/>
  <c r="F39" i="44" s="1"/>
  <c r="G52" i="44"/>
  <c r="H52" i="44"/>
  <c r="I40" i="44" s="1"/>
  <c r="D9" i="43"/>
  <c r="E9" i="43"/>
  <c r="F9" i="43"/>
  <c r="G9" i="43"/>
  <c r="I9" i="43" s="1"/>
  <c r="H9" i="43"/>
  <c r="F10" i="43"/>
  <c r="J10" i="43" s="1"/>
  <c r="I10" i="43"/>
  <c r="F11" i="43"/>
  <c r="I11" i="43"/>
  <c r="J11" i="43" s="1"/>
  <c r="D12" i="43"/>
  <c r="E12" i="43"/>
  <c r="E24" i="43" s="1"/>
  <c r="F12" i="43"/>
  <c r="F24" i="43" s="1"/>
  <c r="G12" i="43"/>
  <c r="H12" i="43"/>
  <c r="I12" i="43"/>
  <c r="J12" i="43"/>
  <c r="F13" i="43"/>
  <c r="I13" i="43"/>
  <c r="J13" i="43"/>
  <c r="F14" i="43"/>
  <c r="J14" i="43" s="1"/>
  <c r="I14" i="43"/>
  <c r="D15" i="43"/>
  <c r="F15" i="43" s="1"/>
  <c r="E15" i="43"/>
  <c r="G15" i="43"/>
  <c r="H15" i="43"/>
  <c r="H24" i="43" s="1"/>
  <c r="I15" i="43"/>
  <c r="J15" i="43" s="1"/>
  <c r="F16" i="43"/>
  <c r="I16" i="43"/>
  <c r="J16" i="43"/>
  <c r="F17" i="43"/>
  <c r="I17" i="43"/>
  <c r="J17" i="43"/>
  <c r="F18" i="43"/>
  <c r="I18" i="43"/>
  <c r="J18" i="43" s="1"/>
  <c r="F19" i="43"/>
  <c r="I19" i="43"/>
  <c r="F20" i="43"/>
  <c r="I20" i="43"/>
  <c r="J20" i="43"/>
  <c r="F21" i="43"/>
  <c r="I21" i="43"/>
  <c r="J21" i="43" s="1"/>
  <c r="F22" i="43"/>
  <c r="I22" i="43"/>
  <c r="J22" i="43" s="1"/>
  <c r="F23" i="43"/>
  <c r="I23" i="43"/>
  <c r="J23" i="43"/>
  <c r="G24" i="43"/>
  <c r="I44" i="44" l="1"/>
  <c r="I50" i="44"/>
  <c r="F48" i="44"/>
  <c r="F46" i="44"/>
  <c r="F44" i="44"/>
  <c r="F42" i="44"/>
  <c r="F40" i="44"/>
  <c r="F28" i="44"/>
  <c r="F26" i="44"/>
  <c r="F24" i="44"/>
  <c r="F22" i="44"/>
  <c r="F20" i="44"/>
  <c r="F18" i="44"/>
  <c r="F16" i="44"/>
  <c r="F13" i="44"/>
  <c r="F11" i="44"/>
  <c r="F9" i="44"/>
  <c r="F30" i="44" s="1"/>
  <c r="I48" i="44"/>
  <c r="I42" i="44"/>
  <c r="F50" i="44"/>
  <c r="I47" i="44"/>
  <c r="I45" i="44"/>
  <c r="I43" i="44"/>
  <c r="I41" i="44"/>
  <c r="I39" i="44"/>
  <c r="I29" i="44"/>
  <c r="I27" i="44"/>
  <c r="I25" i="44"/>
  <c r="I23" i="44"/>
  <c r="I21" i="44"/>
  <c r="I19" i="44"/>
  <c r="I17" i="44"/>
  <c r="I14" i="44"/>
  <c r="I12" i="44"/>
  <c r="I10" i="44"/>
  <c r="I46" i="44"/>
  <c r="F49" i="44"/>
  <c r="F47" i="44"/>
  <c r="F45" i="44"/>
  <c r="F43" i="44"/>
  <c r="F41" i="44"/>
  <c r="F52" i="44" s="1"/>
  <c r="F29" i="44"/>
  <c r="F27" i="44"/>
  <c r="F25" i="44"/>
  <c r="F23" i="44"/>
  <c r="F21" i="44"/>
  <c r="F19" i="44"/>
  <c r="F17" i="44"/>
  <c r="F14" i="44"/>
  <c r="F12" i="44"/>
  <c r="F10" i="44"/>
  <c r="I24" i="43"/>
  <c r="J24" i="43" s="1"/>
  <c r="J9" i="43"/>
  <c r="D24" i="43"/>
  <c r="I52" i="44" l="1"/>
</calcChain>
</file>

<file path=xl/sharedStrings.xml><?xml version="1.0" encoding="utf-8"?>
<sst xmlns="http://schemas.openxmlformats.org/spreadsheetml/2006/main" count="244" uniqueCount="186">
  <si>
    <t>-</t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</si>
  <si>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</si>
  <si>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</si>
  <si>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（単位　千円）</t>
    <rPh sb="1" eb="3">
      <t>タンイ</t>
    </rPh>
    <rPh sb="4" eb="6">
      <t>センエン</t>
    </rPh>
    <phoneticPr fontId="3"/>
  </si>
  <si>
    <t>地方自治</t>
    <phoneticPr fontId="2"/>
  </si>
  <si>
    <t>市税及び税外徴収金徴収成績</t>
  </si>
  <si>
    <t>大川市一般会計歳入歳出決算額</t>
  </si>
  <si>
    <t>選挙</t>
    <phoneticPr fontId="2"/>
  </si>
  <si>
    <t>Ａ</t>
  </si>
  <si>
    <t>Ｂ</t>
  </si>
  <si>
    <t>Ｃ</t>
  </si>
  <si>
    <t>各種選挙執行状況</t>
    <phoneticPr fontId="2"/>
  </si>
  <si>
    <t>衆議院議員選挙の党派別得票数</t>
  </si>
  <si>
    <t>参議院議員選挙の名簿届出政党等別得票数</t>
  </si>
  <si>
    <t>資料：税務課・市民課・上下水道課・都市計画課・福祉事務所</t>
    <rPh sb="7" eb="10">
      <t>シミンカ</t>
    </rPh>
    <rPh sb="11" eb="13">
      <t>ジョウゲ</t>
    </rPh>
    <rPh sb="13" eb="15">
      <t>スイドウ</t>
    </rPh>
    <rPh sb="15" eb="16">
      <t>カ</t>
    </rPh>
    <rPh sb="17" eb="19">
      <t>トシ</t>
    </rPh>
    <rPh sb="19" eb="21">
      <t>ケイカク</t>
    </rPh>
    <rPh sb="21" eb="22">
      <t>カ</t>
    </rPh>
    <rPh sb="23" eb="28">
      <t>フクシジムショ</t>
    </rPh>
    <phoneticPr fontId="3"/>
  </si>
  <si>
    <t>合　計</t>
  </si>
  <si>
    <t>保育料</t>
    <rPh sb="1" eb="2">
      <t>イク</t>
    </rPh>
    <rPh sb="2" eb="3">
      <t>リョウ</t>
    </rPh>
    <phoneticPr fontId="3"/>
  </si>
  <si>
    <t>9．</t>
  </si>
  <si>
    <t>住宅使用料</t>
    <rPh sb="1" eb="2">
      <t>タク</t>
    </rPh>
    <rPh sb="2" eb="5">
      <t>シヨウリョウ</t>
    </rPh>
    <phoneticPr fontId="3"/>
  </si>
  <si>
    <t>8．</t>
  </si>
  <si>
    <t>水道料</t>
    <rPh sb="1" eb="2">
      <t>ミチ</t>
    </rPh>
    <rPh sb="2" eb="3">
      <t>リョウ</t>
    </rPh>
    <phoneticPr fontId="3"/>
  </si>
  <si>
    <t>7．</t>
  </si>
  <si>
    <t>国保税</t>
    <rPh sb="1" eb="2">
      <t>ホ</t>
    </rPh>
    <rPh sb="2" eb="3">
      <t>ゼイ</t>
    </rPh>
    <phoneticPr fontId="3"/>
  </si>
  <si>
    <t>6．</t>
  </si>
  <si>
    <t>入湯税</t>
    <rPh sb="0" eb="2">
      <t>ニュウトウ</t>
    </rPh>
    <rPh sb="2" eb="3">
      <t>ゼイ</t>
    </rPh>
    <phoneticPr fontId="3"/>
  </si>
  <si>
    <t>5．</t>
  </si>
  <si>
    <t>市たばこ税</t>
    <rPh sb="0" eb="1">
      <t>シ</t>
    </rPh>
    <rPh sb="4" eb="5">
      <t>ゼイ</t>
    </rPh>
    <phoneticPr fontId="3"/>
  </si>
  <si>
    <t>4．</t>
    <phoneticPr fontId="3"/>
  </si>
  <si>
    <t>（2）環境性能割</t>
    <rPh sb="3" eb="5">
      <t>カンキョウ</t>
    </rPh>
    <rPh sb="5" eb="7">
      <t>セイノウ</t>
    </rPh>
    <rPh sb="7" eb="8">
      <t>ワ</t>
    </rPh>
    <phoneticPr fontId="3"/>
  </si>
  <si>
    <t>（1）種別割</t>
    <rPh sb="3" eb="5">
      <t>シュベツ</t>
    </rPh>
    <rPh sb="5" eb="6">
      <t>ワ</t>
    </rPh>
    <phoneticPr fontId="3"/>
  </si>
  <si>
    <t>軽自動車税</t>
    <rPh sb="0" eb="5">
      <t>ケイジドウシャゼイ</t>
    </rPh>
    <phoneticPr fontId="3"/>
  </si>
  <si>
    <t>3．</t>
    <phoneticPr fontId="3"/>
  </si>
  <si>
    <r>
      <t>（2）</t>
    </r>
    <r>
      <rPr>
        <sz val="11"/>
        <rFont val="ＭＳ Ｐゴシック"/>
        <family val="3"/>
        <charset val="128"/>
      </rPr>
      <t xml:space="preserve"> 交付金  </t>
    </r>
    <rPh sb="4" eb="7">
      <t>コウフキン</t>
    </rPh>
    <phoneticPr fontId="3"/>
  </si>
  <si>
    <t>（1）固定資産税</t>
    <rPh sb="3" eb="8">
      <t>コテイシサンゼイ</t>
    </rPh>
    <phoneticPr fontId="3"/>
  </si>
  <si>
    <t>固定資産税</t>
    <rPh sb="0" eb="5">
      <t>コテイシサンゼイ</t>
    </rPh>
    <phoneticPr fontId="3"/>
  </si>
  <si>
    <t>2．</t>
    <phoneticPr fontId="3"/>
  </si>
  <si>
    <t>（2）法人</t>
    <rPh sb="3" eb="5">
      <t>ホウジン</t>
    </rPh>
    <phoneticPr fontId="3"/>
  </si>
  <si>
    <t>（1）個人</t>
    <rPh sb="3" eb="5">
      <t>コジン</t>
    </rPh>
    <phoneticPr fontId="3"/>
  </si>
  <si>
    <t>市民税</t>
    <rPh sb="0" eb="1">
      <t>シ</t>
    </rPh>
    <rPh sb="1" eb="2">
      <t>ミン</t>
    </rPh>
    <rPh sb="2" eb="3">
      <t>ゼイ</t>
    </rPh>
    <phoneticPr fontId="3"/>
  </si>
  <si>
    <t>1．</t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</si>
  <si>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</si>
  <si>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現年度分</t>
    <rPh sb="0" eb="1">
      <t>ゲン</t>
    </rPh>
    <rPh sb="1" eb="4">
      <t>ネンドブン</t>
    </rPh>
    <phoneticPr fontId="3"/>
  </si>
  <si>
    <r>
      <t xml:space="preserve">税 </t>
    </r>
    <r>
      <rPr>
        <sz val="11"/>
        <rFont val="ＭＳ Ｐゴシック"/>
        <family val="3"/>
        <charset val="128"/>
      </rPr>
      <t xml:space="preserve">   目</t>
    </r>
    <rPh sb="0" eb="1">
      <t>ゼイ</t>
    </rPh>
    <rPh sb="5" eb="6">
      <t>メ</t>
    </rPh>
    <phoneticPr fontId="3"/>
  </si>
  <si>
    <t>前年度
収納率
（％）</t>
    <rPh sb="0" eb="3">
      <t>ゼンネンド</t>
    </rPh>
    <phoneticPr fontId="3"/>
  </si>
  <si>
    <t>収納率
（％）</t>
    <rPh sb="0" eb="2">
      <t>シュウノウ</t>
    </rPh>
    <rPh sb="2" eb="3">
      <t>リツ</t>
    </rPh>
    <phoneticPr fontId="3"/>
  </si>
  <si>
    <t>収　　入　　額</t>
    <rPh sb="0" eb="7">
      <t>シュウニュウガク</t>
    </rPh>
    <phoneticPr fontId="3"/>
  </si>
  <si>
    <t>調　　定　　額</t>
    <rPh sb="0" eb="7">
      <t>チョウテイガク</t>
    </rPh>
    <phoneticPr fontId="3"/>
  </si>
  <si>
    <t>１．市税及び税外徴収金徴収成績（令和６年度）</t>
    <rPh sb="16" eb="18">
      <t>レイワ</t>
    </rPh>
    <phoneticPr fontId="3"/>
  </si>
  <si>
    <t>１４    地 方 自 治</t>
    <phoneticPr fontId="3"/>
  </si>
  <si>
    <t>資料：総務課</t>
    <phoneticPr fontId="3"/>
  </si>
  <si>
    <t>歳出合計</t>
    <phoneticPr fontId="3"/>
  </si>
  <si>
    <t>予備費</t>
    <rPh sb="0" eb="3">
      <t>ヨビヒ</t>
    </rPh>
    <phoneticPr fontId="3"/>
  </si>
  <si>
    <t>公債費</t>
    <rPh sb="0" eb="2">
      <t>コウサイ</t>
    </rPh>
    <rPh sb="2" eb="3">
      <t>ヒ</t>
    </rPh>
    <phoneticPr fontId="3"/>
  </si>
  <si>
    <t>災害復旧費</t>
    <rPh sb="0" eb="2">
      <t>サイガイ</t>
    </rPh>
    <rPh sb="2" eb="5">
      <t>フッキュウヒ</t>
    </rPh>
    <phoneticPr fontId="3"/>
  </si>
  <si>
    <t>教育費</t>
    <rPh sb="0" eb="3">
      <t>キョウイクヒ</t>
    </rPh>
    <phoneticPr fontId="3"/>
  </si>
  <si>
    <t>消防費</t>
    <rPh sb="0" eb="2">
      <t>ショウボウ</t>
    </rPh>
    <rPh sb="2" eb="3">
      <t>ヒ</t>
    </rPh>
    <phoneticPr fontId="3"/>
  </si>
  <si>
    <t>土木費</t>
    <rPh sb="0" eb="2">
      <t>ドボク</t>
    </rPh>
    <rPh sb="2" eb="3">
      <t>ヒ</t>
    </rPh>
    <phoneticPr fontId="3"/>
  </si>
  <si>
    <t>商工費</t>
    <rPh sb="0" eb="2">
      <t>ショウコウ</t>
    </rPh>
    <rPh sb="2" eb="3">
      <t>ヒ</t>
    </rPh>
    <phoneticPr fontId="3"/>
  </si>
  <si>
    <t>農林水産業費</t>
  </si>
  <si>
    <t>労働費</t>
    <rPh sb="0" eb="3">
      <t>ロウドウヒ</t>
    </rPh>
    <phoneticPr fontId="3"/>
  </si>
  <si>
    <t>衛生費</t>
    <rPh sb="0" eb="3">
      <t>エイセイヒ</t>
    </rPh>
    <phoneticPr fontId="3"/>
  </si>
  <si>
    <t>民生費</t>
    <rPh sb="0" eb="2">
      <t>ミンセイ</t>
    </rPh>
    <rPh sb="2" eb="3">
      <t>ヒ</t>
    </rPh>
    <phoneticPr fontId="3"/>
  </si>
  <si>
    <t>総務費</t>
    <rPh sb="0" eb="3">
      <t>ソウムヒ</t>
    </rPh>
    <phoneticPr fontId="3"/>
  </si>
  <si>
    <t>議会費</t>
    <rPh sb="0" eb="2">
      <t>ギカイ</t>
    </rPh>
    <rPh sb="2" eb="3">
      <t>ヒ</t>
    </rPh>
    <phoneticPr fontId="3"/>
  </si>
  <si>
    <t>構成比(％)</t>
    <rPh sb="0" eb="3">
      <t>コウセイヒ</t>
    </rPh>
    <phoneticPr fontId="3"/>
  </si>
  <si>
    <t>予算額</t>
    <rPh sb="0" eb="3">
      <t>ヨサンガク</t>
    </rPh>
    <phoneticPr fontId="3"/>
  </si>
  <si>
    <t>決　算　額</t>
    <rPh sb="0" eb="3">
      <t>ケッサン</t>
    </rPh>
    <rPh sb="4" eb="5">
      <t>ガク</t>
    </rPh>
    <phoneticPr fontId="3"/>
  </si>
  <si>
    <t>当　初</t>
    <rPh sb="0" eb="3">
      <t>トウショ</t>
    </rPh>
    <phoneticPr fontId="3"/>
  </si>
  <si>
    <t>令　和　６　年　度</t>
    <rPh sb="0" eb="1">
      <t>レイ</t>
    </rPh>
    <rPh sb="2" eb="3">
      <t>カズ</t>
    </rPh>
    <rPh sb="6" eb="7">
      <t>トシ</t>
    </rPh>
    <rPh sb="8" eb="9">
      <t>タビ</t>
    </rPh>
    <phoneticPr fontId="3"/>
  </si>
  <si>
    <t>令　和　５　年　度</t>
    <rPh sb="0" eb="1">
      <t>レイ</t>
    </rPh>
    <rPh sb="2" eb="3">
      <t>カズ</t>
    </rPh>
    <rPh sb="6" eb="7">
      <t>トシ</t>
    </rPh>
    <rPh sb="8" eb="9">
      <t>タビ</t>
    </rPh>
    <phoneticPr fontId="3"/>
  </si>
  <si>
    <t>款</t>
    <rPh sb="0" eb="1">
      <t>カン</t>
    </rPh>
    <phoneticPr fontId="3"/>
  </si>
  <si>
    <t>（歳出の部）</t>
    <rPh sb="2" eb="3">
      <t>デ</t>
    </rPh>
    <phoneticPr fontId="3"/>
  </si>
  <si>
    <t>歳入合計</t>
    <phoneticPr fontId="3"/>
  </si>
  <si>
    <t>市債</t>
    <rPh sb="1" eb="2">
      <t>サイケン</t>
    </rPh>
    <phoneticPr fontId="3"/>
  </si>
  <si>
    <t>諸収入</t>
    <rPh sb="1" eb="3">
      <t>シュウニュウ</t>
    </rPh>
    <phoneticPr fontId="3"/>
  </si>
  <si>
    <t>繰越金</t>
    <rPh sb="1" eb="2">
      <t>コ</t>
    </rPh>
    <rPh sb="2" eb="3">
      <t>キン</t>
    </rPh>
    <phoneticPr fontId="3"/>
  </si>
  <si>
    <t>繰入金</t>
    <rPh sb="1" eb="2">
      <t>イ</t>
    </rPh>
    <rPh sb="2" eb="3">
      <t>キン</t>
    </rPh>
    <phoneticPr fontId="3"/>
  </si>
  <si>
    <t>寄付金</t>
    <rPh sb="1" eb="2">
      <t>フ</t>
    </rPh>
    <rPh sb="2" eb="3">
      <t>キン</t>
    </rPh>
    <phoneticPr fontId="3"/>
  </si>
  <si>
    <t>財産収入</t>
  </si>
  <si>
    <t>県支出金</t>
  </si>
  <si>
    <t>国庫支出金</t>
    <rPh sb="1" eb="2">
      <t>コ</t>
    </rPh>
    <rPh sb="2" eb="5">
      <t>シシュツキン</t>
    </rPh>
    <phoneticPr fontId="3"/>
  </si>
  <si>
    <t>使用料及び手数料</t>
  </si>
  <si>
    <t>分担金及び負担金</t>
    <rPh sb="6" eb="7">
      <t>タン</t>
    </rPh>
    <rPh sb="7" eb="8">
      <t>キン</t>
    </rPh>
    <phoneticPr fontId="3"/>
  </si>
  <si>
    <t>交通安全対策特別交付金</t>
  </si>
  <si>
    <t>地方交付税</t>
    <rPh sb="0" eb="5">
      <t>チホウコウフゼイ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</si>
  <si>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</si>
  <si>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</si>
  <si>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自動車取得税交付金</t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</si>
  <si>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</si>
  <si>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法人事業税交付金</t>
    <phoneticPr fontId="3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</si>
  <si>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</si>
  <si>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</si>
  <si>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</si>
  <si>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</si>
  <si>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市税</t>
    <rPh sb="0" eb="2">
      <t>シゼイ</t>
    </rPh>
    <phoneticPr fontId="3"/>
  </si>
  <si>
    <t>（歳入の部）</t>
  </si>
  <si>
    <t>２．大川市一般会計歳入歳出決算額</t>
    <phoneticPr fontId="3"/>
  </si>
  <si>
    <t>資料：選挙管理委員会</t>
    <phoneticPr fontId="3"/>
  </si>
  <si>
    <t>（注）按分による得票数の小数点以下は切り捨てている。</t>
    <rPh sb="1" eb="2">
      <t>チュウ</t>
    </rPh>
    <phoneticPr fontId="3"/>
  </si>
  <si>
    <t>7.20</t>
    <phoneticPr fontId="3"/>
  </si>
  <si>
    <t>通常選挙</t>
    <rPh sb="0" eb="2">
      <t>ツウジョウ</t>
    </rPh>
    <rPh sb="2" eb="4">
      <t>センキョ</t>
    </rPh>
    <phoneticPr fontId="3"/>
  </si>
  <si>
    <t>R7</t>
    <phoneticPr fontId="3"/>
  </si>
  <si>
    <t>参議院議員</t>
    <rPh sb="0" eb="3">
      <t>サンギイン</t>
    </rPh>
    <rPh sb="3" eb="5">
      <t>ギイン</t>
    </rPh>
    <phoneticPr fontId="3"/>
  </si>
  <si>
    <t>NHK党</t>
    <rPh sb="3" eb="4">
      <t>トウ</t>
    </rPh>
    <phoneticPr fontId="3"/>
  </si>
  <si>
    <t>自由民主党</t>
    <rPh sb="0" eb="5">
      <t>ジユウミンシュトウ</t>
    </rPh>
    <phoneticPr fontId="3"/>
  </si>
  <si>
    <t>日本共産党</t>
    <rPh sb="0" eb="2">
      <t>ニホン</t>
    </rPh>
    <rPh sb="2" eb="5">
      <t>キョウサントウ</t>
    </rPh>
    <phoneticPr fontId="3"/>
  </si>
  <si>
    <t>国民民主党</t>
    <rPh sb="0" eb="4">
      <t>コクミンミンシュ</t>
    </rPh>
    <rPh sb="4" eb="5">
      <t>トウ</t>
    </rPh>
    <phoneticPr fontId="3"/>
  </si>
  <si>
    <t>立憲民主党</t>
    <rPh sb="0" eb="4">
      <t>リッケンミンシュ</t>
    </rPh>
    <rPh sb="4" eb="5">
      <t>トウ</t>
    </rPh>
    <phoneticPr fontId="3"/>
  </si>
  <si>
    <t>公明党</t>
    <rPh sb="0" eb="3">
      <t>コウメイトウ</t>
    </rPh>
    <phoneticPr fontId="3"/>
  </si>
  <si>
    <t>日本維新の会</t>
    <rPh sb="0" eb="2">
      <t>ニッポン</t>
    </rPh>
    <rPh sb="2" eb="4">
      <t>イシン</t>
    </rPh>
    <rPh sb="5" eb="6">
      <t>カイ</t>
    </rPh>
    <phoneticPr fontId="3"/>
  </si>
  <si>
    <t>党　　　派　　　別　　　得　　　票　　　数</t>
    <phoneticPr fontId="3"/>
  </si>
  <si>
    <t>投票者総数</t>
    <phoneticPr fontId="3"/>
  </si>
  <si>
    <t>投票率</t>
  </si>
  <si>
    <t>選挙執行年月日</t>
    <phoneticPr fontId="3"/>
  </si>
  <si>
    <t>区　　　分</t>
  </si>
  <si>
    <t>（単位　％・人・票）</t>
    <rPh sb="1" eb="3">
      <t>タンイ</t>
    </rPh>
    <rPh sb="6" eb="7">
      <t>ヒト</t>
    </rPh>
    <rPh sb="8" eb="9">
      <t>ヒョウ</t>
    </rPh>
    <phoneticPr fontId="3"/>
  </si>
  <si>
    <t>Ｃ．参議院議員選挙の名簿届出政党等別得票数</t>
    <rPh sb="2" eb="5">
      <t>サンギイン</t>
    </rPh>
    <rPh sb="5" eb="7">
      <t>ギイン</t>
    </rPh>
    <rPh sb="7" eb="9">
      <t>センキョ</t>
    </rPh>
    <rPh sb="10" eb="12">
      <t>メイボ</t>
    </rPh>
    <rPh sb="12" eb="14">
      <t>トドケデ</t>
    </rPh>
    <rPh sb="14" eb="16">
      <t>セイトウ</t>
    </rPh>
    <rPh sb="16" eb="17">
      <t>トウ</t>
    </rPh>
    <rPh sb="17" eb="18">
      <t>ベツ</t>
    </rPh>
    <phoneticPr fontId="3"/>
  </si>
  <si>
    <t>資料：選挙管理委員会</t>
  </si>
  <si>
    <t>2.8</t>
    <phoneticPr fontId="3"/>
  </si>
  <si>
    <t>総選挙</t>
    <rPh sb="0" eb="1">
      <t>ソウ</t>
    </rPh>
    <phoneticPr fontId="3"/>
  </si>
  <si>
    <t>R8</t>
    <phoneticPr fontId="3"/>
  </si>
  <si>
    <t>衆議院議員</t>
    <rPh sb="0" eb="1">
      <t>シュウ</t>
    </rPh>
    <rPh sb="1" eb="3">
      <t>ギイン</t>
    </rPh>
    <rPh sb="3" eb="5">
      <t>ギイン</t>
    </rPh>
    <phoneticPr fontId="3"/>
  </si>
  <si>
    <t>国民民主党</t>
    <rPh sb="0" eb="2">
      <t>コクミン</t>
    </rPh>
    <rPh sb="2" eb="5">
      <t>ミンシュトウ</t>
    </rPh>
    <phoneticPr fontId="3"/>
  </si>
  <si>
    <t>社会民主党</t>
    <rPh sb="0" eb="2">
      <t>シャカイ</t>
    </rPh>
    <rPh sb="2" eb="5">
      <t>ミンシュトウ</t>
    </rPh>
    <phoneticPr fontId="3"/>
  </si>
  <si>
    <t>れいわ新選組</t>
    <rPh sb="3" eb="6">
      <t>シンセンクミ</t>
    </rPh>
    <phoneticPr fontId="3"/>
  </si>
  <si>
    <t>党　派　別　得　票　数</t>
    <phoneticPr fontId="3"/>
  </si>
  <si>
    <t>Ｂ．衆議院議員選挙の党派別得票数　</t>
    <rPh sb="2" eb="5">
      <t>シュウギイン</t>
    </rPh>
    <phoneticPr fontId="3"/>
  </si>
  <si>
    <t>令和8年2月8日</t>
    <phoneticPr fontId="3"/>
  </si>
  <si>
    <t xml:space="preserve">衆議院議員総選挙  </t>
    <rPh sb="0" eb="3">
      <t>シュウギイン</t>
    </rPh>
    <rPh sb="3" eb="5">
      <t>ギイン</t>
    </rPh>
    <rPh sb="5" eb="8">
      <t>ソウセンキョ</t>
    </rPh>
    <phoneticPr fontId="3"/>
  </si>
  <si>
    <t>令和7年7月20日</t>
    <phoneticPr fontId="3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</si>
  <si>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3"/>
  </si>
  <si>
    <t>令和7年3月23日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</si>
  <si>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福岡県知事選挙</t>
    <rPh sb="0" eb="2">
      <t>フクオカ</t>
    </rPh>
    <rPh sb="2" eb="3">
      <t>ケン</t>
    </rPh>
    <rPh sb="3" eb="5">
      <t>チジ</t>
    </rPh>
    <rPh sb="5" eb="7">
      <t>センキョ</t>
    </rPh>
    <phoneticPr fontId="3"/>
  </si>
  <si>
    <t>令和6年10月27日</t>
    <phoneticPr fontId="3"/>
  </si>
  <si>
    <t xml:space="preserve">衆議院議員総選挙  </t>
    <rPh sb="0" eb="1">
      <t>シュウ</t>
    </rPh>
    <rPh sb="1" eb="2">
      <t>ギ</t>
    </rPh>
    <rPh sb="2" eb="3">
      <t>イン</t>
    </rPh>
    <rPh sb="3" eb="4">
      <t>ギ</t>
    </rPh>
    <rPh sb="4" eb="5">
      <t>イン</t>
    </rPh>
    <rPh sb="5" eb="6">
      <t>フサ</t>
    </rPh>
    <rPh sb="6" eb="7">
      <t>セン</t>
    </rPh>
    <rPh sb="7" eb="8">
      <t>キョ</t>
    </rPh>
    <phoneticPr fontId="3"/>
  </si>
  <si>
    <t>令和6年9月29日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</si>
  <si>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大川市長選挙</t>
    <phoneticPr fontId="3"/>
  </si>
  <si>
    <t>令和5年4月23日</t>
    <phoneticPr fontId="3"/>
  </si>
  <si>
    <t>大川市議会議員一般選挙</t>
    <phoneticPr fontId="3"/>
  </si>
  <si>
    <t>令和3年10月31日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3"/>
  </si>
  <si>
    <t>令和3年 4月11日</t>
    <rPh sb="0" eb="2">
      <t>レイワ</t>
    </rPh>
    <phoneticPr fontId="3"/>
  </si>
  <si>
    <t>無投票</t>
  </si>
  <si>
    <t>令和2年10月4日</t>
    <rPh sb="0" eb="2">
      <t>レイワ</t>
    </rPh>
    <rPh sb="3" eb="4">
      <t>ネン</t>
    </rPh>
    <phoneticPr fontId="3"/>
  </si>
  <si>
    <t>大川市長選挙</t>
  </si>
  <si>
    <t>令和1年 7月21日</t>
    <rPh sb="0" eb="2">
      <t>レイワ</t>
    </rPh>
    <phoneticPr fontId="3"/>
  </si>
  <si>
    <t>参議院議員通常選挙</t>
    <phoneticPr fontId="3"/>
  </si>
  <si>
    <t>平成31年 4月21日</t>
    <phoneticPr fontId="3"/>
  </si>
  <si>
    <t>大川市議会議員一般選挙</t>
    <rPh sb="0" eb="2">
      <t>オオカワ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</si>
  <si>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平成31年 4月7日</t>
    <phoneticPr fontId="3"/>
  </si>
  <si>
    <t>福岡県議会議員一般選挙</t>
    <rPh sb="0" eb="2">
      <t>フクオカ</t>
    </rPh>
    <rPh sb="2" eb="3">
      <t>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</si>
  <si>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平成28年10月 7日</t>
    <phoneticPr fontId="3"/>
  </si>
  <si>
    <t>三瀦南部土地改良区総代選挙</t>
    <rPh sb="0" eb="2">
      <t>ミズマ</t>
    </rPh>
    <rPh sb="2" eb="4">
      <t>ナンブ</t>
    </rPh>
    <rPh sb="4" eb="6">
      <t>トチ</t>
    </rPh>
    <phoneticPr fontId="3"/>
  </si>
  <si>
    <t>平成28年 9月27日</t>
    <phoneticPr fontId="3"/>
  </si>
  <si>
    <t>大野島土地改良区総代選挙</t>
    <rPh sb="0" eb="2">
      <t>オオノ</t>
    </rPh>
    <rPh sb="2" eb="3">
      <t>シマ</t>
    </rPh>
    <rPh sb="3" eb="5">
      <t>トチ</t>
    </rPh>
    <phoneticPr fontId="3"/>
  </si>
  <si>
    <t>平成28年 8月 3日</t>
    <phoneticPr fontId="3"/>
  </si>
  <si>
    <t>有明海区漁業調整委員会委員選挙</t>
    <rPh sb="0" eb="3">
      <t>アリアケカイ</t>
    </rPh>
    <rPh sb="3" eb="4">
      <t>ク</t>
    </rPh>
    <rPh sb="4" eb="6">
      <t>ギョギョウ</t>
    </rPh>
    <rPh sb="6" eb="8">
      <t>チョウセイ</t>
    </rPh>
    <rPh sb="8" eb="11">
      <t>イインカイ</t>
    </rPh>
    <rPh sb="11" eb="13">
      <t>イイン</t>
    </rPh>
    <rPh sb="13" eb="15">
      <t>センキョ</t>
    </rPh>
    <phoneticPr fontId="3"/>
  </si>
  <si>
    <t>平成28年 7月10日</t>
    <phoneticPr fontId="3"/>
  </si>
  <si>
    <t>参議院議員通常選挙</t>
  </si>
  <si>
    <t>平成27年 4月24日</t>
    <phoneticPr fontId="3"/>
  </si>
  <si>
    <t>佐賀東部土地改良区総代選挙</t>
    <rPh sb="0" eb="2">
      <t>サガ</t>
    </rPh>
    <rPh sb="2" eb="4">
      <t>トウブ</t>
    </rPh>
    <rPh sb="4" eb="6">
      <t>トチ</t>
    </rPh>
    <rPh sb="6" eb="8">
      <t>カイリョウ</t>
    </rPh>
    <rPh sb="8" eb="9">
      <t>ク</t>
    </rPh>
    <rPh sb="9" eb="11">
      <t>ソウダイ</t>
    </rPh>
    <rPh sb="11" eb="13">
      <t>センキョ</t>
    </rPh>
    <phoneticPr fontId="3"/>
  </si>
  <si>
    <t>平成26年 7月 6日</t>
    <phoneticPr fontId="3"/>
  </si>
  <si>
    <t>農業委員会委員一般選挙</t>
    <rPh sb="0" eb="2">
      <t>ノウギョウ</t>
    </rPh>
    <rPh sb="2" eb="5">
      <t>イインカイ</t>
    </rPh>
    <rPh sb="5" eb="7">
      <t>イイン</t>
    </rPh>
    <rPh sb="7" eb="9">
      <t>イッパン</t>
    </rPh>
    <rPh sb="9" eb="11">
      <t>センキョ</t>
    </rPh>
    <phoneticPr fontId="3"/>
  </si>
  <si>
    <t>平成25年 7月30日</t>
    <phoneticPr fontId="3"/>
  </si>
  <si>
    <t>大川北部土地改良区総代選挙</t>
    <rPh sb="0" eb="2">
      <t>オオカワ</t>
    </rPh>
    <rPh sb="2" eb="4">
      <t>ホクブ</t>
    </rPh>
    <rPh sb="4" eb="6">
      <t>トチ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</si>
  <si>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</si>
  <si>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</si>
  <si>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</si>
  <si>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投票率</t>
    <rPh sb="0" eb="2">
      <t>トウヒョウ</t>
    </rPh>
    <rPh sb="2" eb="3">
      <t>リツ</t>
    </rPh>
    <phoneticPr fontId="3"/>
  </si>
  <si>
    <t>投票者数</t>
    <rPh sb="0" eb="2">
      <t>トウヒョウ</t>
    </rPh>
    <rPh sb="2" eb="3">
      <t>シャ</t>
    </rPh>
    <rPh sb="3" eb="4">
      <t>カズ</t>
    </rPh>
    <phoneticPr fontId="3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</si>
  <si>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3"/>
  </si>
  <si>
    <t>区    分</t>
    <rPh sb="0" eb="1">
      <t>ク</t>
    </rPh>
    <rPh sb="5" eb="6">
      <t>ブン</t>
    </rPh>
    <phoneticPr fontId="3"/>
  </si>
  <si>
    <t>（単位　人・％）</t>
    <rPh sb="1" eb="3">
      <t>タンイ</t>
    </rPh>
    <rPh sb="4" eb="5">
      <t>ヒト</t>
    </rPh>
    <phoneticPr fontId="3"/>
  </si>
  <si>
    <t>Ａ．各種選挙執行状況　</t>
    <rPh sb="2" eb="4">
      <t>カクシュ</t>
    </rPh>
    <rPh sb="4" eb="6">
      <t>センキョ</t>
    </rPh>
    <rPh sb="6" eb="8">
      <t>シッコウ</t>
    </rPh>
    <rPh sb="8" eb="10">
      <t>ジョウキョウ</t>
    </rPh>
    <phoneticPr fontId="3"/>
  </si>
  <si>
    <t>３．選挙</t>
    <rPh sb="2" eb="4">
      <t>センキョ</t>
    </rPh>
    <phoneticPr fontId="3"/>
  </si>
  <si>
    <t>再生の道</t>
    <rPh sb="0" eb="2">
      <t>サイセイ</t>
    </rPh>
    <rPh sb="3" eb="4">
      <t>ミチ</t>
    </rPh>
    <phoneticPr fontId="3"/>
  </si>
  <si>
    <t>日本改革党</t>
    <rPh sb="0" eb="4">
      <t>ニホンカイカク</t>
    </rPh>
    <rPh sb="4" eb="5">
      <t>トウ</t>
    </rPh>
    <phoneticPr fontId="3"/>
  </si>
  <si>
    <t>れいわ新選組</t>
    <rPh sb="3" eb="6">
      <t>シンセングミ</t>
    </rPh>
    <phoneticPr fontId="3"/>
  </si>
  <si>
    <t>日本誠真会</t>
    <rPh sb="0" eb="2">
      <t>ニホン</t>
    </rPh>
    <rPh sb="2" eb="3">
      <t>マコト</t>
    </rPh>
    <rPh sb="3" eb="4">
      <t>マ</t>
    </rPh>
    <rPh sb="4" eb="5">
      <t>カイ</t>
    </rPh>
    <phoneticPr fontId="3"/>
  </si>
  <si>
    <t>チームみらい</t>
    <phoneticPr fontId="3"/>
  </si>
  <si>
    <t>参政党</t>
    <rPh sb="0" eb="3">
      <t>サンセイトウ</t>
    </rPh>
    <phoneticPr fontId="3"/>
  </si>
  <si>
    <t>日本保守党</t>
    <rPh sb="0" eb="2">
      <t>ニホン</t>
    </rPh>
    <rPh sb="2" eb="5">
      <t>ホシュトウ</t>
    </rPh>
    <phoneticPr fontId="3"/>
  </si>
  <si>
    <t>無所属連合</t>
    <rPh sb="0" eb="3">
      <t>ムショゾク</t>
    </rPh>
    <rPh sb="3" eb="5">
      <t>レンゴウ</t>
    </rPh>
    <phoneticPr fontId="3"/>
  </si>
  <si>
    <t>日本維新の会</t>
    <rPh sb="0" eb="2">
      <t>ニホン</t>
    </rPh>
    <rPh sb="2" eb="4">
      <t>イシン</t>
    </rPh>
    <rPh sb="5" eb="6">
      <t>カイ</t>
    </rPh>
    <phoneticPr fontId="3"/>
  </si>
  <si>
    <t>減税日本・ゆうこく連合</t>
    <rPh sb="0" eb="2">
      <t>ゲンゼイ</t>
    </rPh>
    <rPh sb="2" eb="4">
      <t>ニホン</t>
    </rPh>
    <rPh sb="9" eb="11">
      <t>レンゴウ</t>
    </rPh>
    <phoneticPr fontId="3"/>
  </si>
  <si>
    <t>中道改革連合</t>
    <rPh sb="0" eb="2">
      <t>チュウドウ</t>
    </rPh>
    <rPh sb="2" eb="4">
      <t>カイカク</t>
    </rPh>
    <rPh sb="4" eb="6">
      <t>レンゴウ</t>
    </rPh>
    <phoneticPr fontId="3"/>
  </si>
  <si>
    <t>自由民主党</t>
    <rPh sb="0" eb="2">
      <t>ジユウ</t>
    </rPh>
    <rPh sb="2" eb="5">
      <t>ミンシュトウ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</si>
</sst>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0.00_ "/>
    <numFmt numFmtId="177" formatCode="#,##0_);[Red]\(#,##0\)"/>
    <numFmt numFmtId="178" formatCode="0.0_);[Red]\(0.0\)"/>
    <numFmt numFmtId="179" formatCode="#,##0.0_ ;[Red]\-#,##0.0\ "/>
    <numFmt numFmtId="180" formatCode="#,###;[Red]&quot;△&quot;#,###"/>
    <numFmt numFmtId="181" formatCode="#,##0.0000;[Red]\-#,##0.0000"/>
  </numFmts>
  <fonts count="2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color theme="1"/>
      <name val="Times New Roman"/>
      <family val="1"/>
    </font>
    <font>
      <sz val="11"/>
      <name val="ＭＳ Ｐゴシック"/>
      <family val="3"/>
    </font>
    <font>
      <sz val="10.5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rgb="FFC0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Yu Gothic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5" fillId="0" borderId="0"/>
    <xf numFmtId="38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</cellStyleXfs>
  <cellXfs count="297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1" fillId="0" borderId="0" xfId="1" applyFont="1" applyBorder="1" applyAlignment="1"/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 vertical="center"/>
    </xf>
    <xf numFmtId="0" fontId="9" fillId="0" borderId="0" xfId="1" applyFont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1" fillId="0" borderId="2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9" fillId="0" borderId="0" xfId="1" applyFont="1"/>
    <xf numFmtId="0" fontId="9" fillId="0" borderId="0" xfId="1" applyFont="1" applyBorder="1"/>
    <xf numFmtId="0" fontId="1" fillId="0" borderId="0" xfId="1" applyFont="1" applyAlignment="1">
      <alignment horizontal="left" vertical="center"/>
    </xf>
    <xf numFmtId="38" fontId="1" fillId="0" borderId="0" xfId="2" applyFont="1" applyBorder="1" applyAlignment="1">
      <alignment horizontal="right" vertical="center"/>
    </xf>
    <xf numFmtId="3" fontId="1" fillId="0" borderId="0" xfId="1" applyNumberFormat="1" applyFont="1" applyBorder="1" applyAlignment="1">
      <alignment horizontal="right" vertical="center"/>
    </xf>
    <xf numFmtId="3" fontId="1" fillId="0" borderId="4" xfId="1" applyNumberFormat="1" applyFont="1" applyBorder="1" applyAlignment="1">
      <alignment horizontal="right" vertical="center"/>
    </xf>
    <xf numFmtId="0" fontId="1" fillId="0" borderId="16" xfId="1" applyFont="1" applyBorder="1" applyAlignment="1">
      <alignment horizontal="center" vertical="center"/>
    </xf>
    <xf numFmtId="0" fontId="9" fillId="0" borderId="2" xfId="1" applyFont="1" applyBorder="1"/>
    <xf numFmtId="0" fontId="1" fillId="0" borderId="24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1" applyFont="1" applyAlignment="1">
      <alignment vertical="center"/>
    </xf>
    <xf numFmtId="38" fontId="12" fillId="0" borderId="0" xfId="2" applyFont="1" applyAlignment="1">
      <alignment horizontal="right" vertical="center"/>
    </xf>
    <xf numFmtId="38" fontId="12" fillId="0" borderId="0" xfId="2" applyFont="1" applyBorder="1" applyAlignment="1">
      <alignment horizontal="right" vertical="center"/>
    </xf>
    <xf numFmtId="0" fontId="17" fillId="0" borderId="26" xfId="1" applyFont="1" applyBorder="1" applyAlignment="1">
      <alignment vertical="center"/>
    </xf>
    <xf numFmtId="0" fontId="17" fillId="0" borderId="19" xfId="1" applyFont="1" applyBorder="1" applyAlignment="1">
      <alignment vertical="center"/>
    </xf>
    <xf numFmtId="0" fontId="17" fillId="0" borderId="2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176" fontId="1" fillId="0" borderId="4" xfId="1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vertical="center"/>
    </xf>
    <xf numFmtId="3" fontId="1" fillId="0" borderId="4" xfId="2" applyNumberFormat="1" applyFont="1" applyFill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4" xfId="1" applyNumberFormat="1" applyFont="1" applyBorder="1" applyAlignment="1">
      <alignment horizontal="right" vertical="center"/>
    </xf>
    <xf numFmtId="3" fontId="1" fillId="0" borderId="5" xfId="1" applyNumberFormat="1" applyFont="1" applyBorder="1" applyAlignment="1">
      <alignment horizontal="right" vertical="center"/>
    </xf>
    <xf numFmtId="0" fontId="1" fillId="0" borderId="0" xfId="1" applyFont="1" applyAlignment="1">
      <alignment horizontal="distributed" vertical="center"/>
    </xf>
    <xf numFmtId="49" fontId="1" fillId="0" borderId="0" xfId="1" applyNumberFormat="1" applyFont="1" applyAlignment="1">
      <alignment horizontal="center" vertical="center"/>
    </xf>
    <xf numFmtId="0" fontId="17" fillId="0" borderId="0" xfId="1" applyFont="1" applyFill="1" applyAlignment="1">
      <alignment vertical="center"/>
    </xf>
    <xf numFmtId="176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horizontal="distributed" vertical="center"/>
    </xf>
    <xf numFmtId="176" fontId="0" fillId="0" borderId="0" xfId="7" applyNumberFormat="1" applyFont="1" applyBorder="1" applyAlignment="1">
      <alignment horizontal="right" vertical="center"/>
    </xf>
    <xf numFmtId="41" fontId="1" fillId="0" borderId="0" xfId="1" applyNumberFormat="1" applyFont="1" applyBorder="1" applyAlignment="1">
      <alignment horizontal="right" vertical="center"/>
    </xf>
    <xf numFmtId="41" fontId="1" fillId="0" borderId="4" xfId="1" applyNumberFormat="1" applyFont="1" applyBorder="1" applyAlignment="1">
      <alignment horizontal="right" vertical="center"/>
    </xf>
    <xf numFmtId="0" fontId="1" fillId="0" borderId="0" xfId="1" applyFont="1" applyFill="1" applyAlignment="1">
      <alignment horizontal="left" vertical="center"/>
    </xf>
    <xf numFmtId="0" fontId="1" fillId="0" borderId="16" xfId="1" applyFont="1" applyBorder="1" applyAlignment="1">
      <alignment horizontal="right" vertical="center"/>
    </xf>
    <xf numFmtId="0" fontId="1" fillId="0" borderId="7" xfId="1" applyFont="1" applyBorder="1" applyAlignment="1"/>
    <xf numFmtId="0" fontId="17" fillId="0" borderId="7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38" fontId="1" fillId="0" borderId="0" xfId="2" applyFont="1" applyAlignment="1">
      <alignment vertical="center"/>
    </xf>
    <xf numFmtId="0" fontId="11" fillId="0" borderId="0" xfId="1" applyFont="1" applyAlignment="1">
      <alignment vertical="center"/>
    </xf>
    <xf numFmtId="38" fontId="11" fillId="0" borderId="0" xfId="2" applyFont="1" applyAlignment="1">
      <alignment vertical="center"/>
    </xf>
    <xf numFmtId="38" fontId="11" fillId="0" borderId="19" xfId="2" applyFont="1" applyBorder="1"/>
    <xf numFmtId="38" fontId="11" fillId="0" borderId="2" xfId="2" applyFont="1" applyBorder="1"/>
    <xf numFmtId="38" fontId="11" fillId="0" borderId="3" xfId="2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177" fontId="12" fillId="0" borderId="0" xfId="1" applyNumberFormat="1" applyFont="1" applyAlignment="1">
      <alignment vertical="center"/>
    </xf>
    <xf numFmtId="178" fontId="11" fillId="0" borderId="5" xfId="2" applyNumberFormat="1" applyFont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177" fontId="11" fillId="0" borderId="4" xfId="1" applyNumberFormat="1" applyFont="1" applyBorder="1" applyAlignment="1">
      <alignment vertical="center"/>
    </xf>
    <xf numFmtId="0" fontId="11" fillId="0" borderId="5" xfId="1" applyFont="1" applyBorder="1" applyAlignment="1">
      <alignment horizontal="distributed" vertical="center"/>
    </xf>
    <xf numFmtId="0" fontId="11" fillId="0" borderId="0" xfId="1" applyFont="1" applyBorder="1" applyAlignment="1">
      <alignment horizontal="distributed" vertical="center"/>
    </xf>
    <xf numFmtId="0" fontId="12" fillId="0" borderId="0" xfId="1" applyNumberFormat="1" applyFont="1" applyAlignment="1">
      <alignment vertical="center"/>
    </xf>
    <xf numFmtId="178" fontId="11" fillId="0" borderId="5" xfId="1" applyNumberFormat="1" applyFont="1" applyBorder="1" applyAlignment="1">
      <alignment horizontal="right" vertical="center"/>
    </xf>
    <xf numFmtId="38" fontId="11" fillId="0" borderId="0" xfId="2" applyFont="1" applyAlignment="1">
      <alignment horizontal="right" vertical="center"/>
    </xf>
    <xf numFmtId="3" fontId="12" fillId="0" borderId="0" xfId="1" applyNumberFormat="1" applyFont="1" applyAlignment="1">
      <alignment vertical="center"/>
    </xf>
    <xf numFmtId="3" fontId="11" fillId="0" borderId="0" xfId="2" applyNumberFormat="1" applyFont="1" applyFill="1" applyAlignment="1">
      <alignment horizontal="right" vertical="center"/>
    </xf>
    <xf numFmtId="178" fontId="11" fillId="0" borderId="5" xfId="1" applyNumberFormat="1" applyFont="1" applyBorder="1" applyAlignment="1">
      <alignment horizontal="center" vertical="center"/>
    </xf>
    <xf numFmtId="38" fontId="11" fillId="0" borderId="0" xfId="2" applyFont="1" applyAlignment="1">
      <alignment horizontal="center" vertical="center"/>
    </xf>
    <xf numFmtId="3" fontId="11" fillId="0" borderId="0" xfId="2" applyNumberFormat="1" applyFont="1" applyFill="1" applyAlignment="1">
      <alignment horizontal="center" vertical="center"/>
    </xf>
    <xf numFmtId="3" fontId="11" fillId="0" borderId="0" xfId="2" applyNumberFormat="1" applyFont="1" applyAlignment="1">
      <alignment vertical="center"/>
    </xf>
    <xf numFmtId="0" fontId="18" fillId="0" borderId="0" xfId="1" applyFont="1" applyAlignment="1">
      <alignment vertical="center"/>
    </xf>
    <xf numFmtId="3" fontId="11" fillId="0" borderId="0" xfId="2" applyNumberFormat="1" applyFont="1" applyAlignment="1">
      <alignment horizontal="right" vertical="center"/>
    </xf>
    <xf numFmtId="38" fontId="11" fillId="0" borderId="20" xfId="2" applyFont="1" applyBorder="1" applyAlignment="1">
      <alignment horizontal="center" vertical="center"/>
    </xf>
    <xf numFmtId="38" fontId="11" fillId="0" borderId="0" xfId="2" applyFont="1" applyBorder="1" applyAlignment="1">
      <alignment horizontal="center" vertical="center"/>
    </xf>
    <xf numFmtId="38" fontId="11" fillId="0" borderId="4" xfId="2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38" fontId="11" fillId="0" borderId="23" xfId="2" applyFont="1" applyBorder="1" applyAlignment="1">
      <alignment horizontal="center" vertical="center"/>
    </xf>
    <xf numFmtId="38" fontId="11" fillId="0" borderId="11" xfId="2" applyFont="1" applyBorder="1" applyAlignment="1">
      <alignment horizontal="center" vertical="center"/>
    </xf>
    <xf numFmtId="38" fontId="11" fillId="0" borderId="11" xfId="2" applyFont="1" applyBorder="1" applyAlignment="1">
      <alignment horizontal="center" vertical="top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vertical="center"/>
    </xf>
    <xf numFmtId="38" fontId="11" fillId="0" borderId="4" xfId="2" applyFont="1" applyBorder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38" fontId="11" fillId="0" borderId="2" xfId="2" applyFont="1" applyBorder="1" applyAlignment="1">
      <alignment horizontal="right" vertical="center"/>
    </xf>
    <xf numFmtId="38" fontId="11" fillId="0" borderId="2" xfId="2" applyFont="1" applyBorder="1" applyAlignment="1">
      <alignment vertical="center"/>
    </xf>
    <xf numFmtId="0" fontId="19" fillId="0" borderId="2" xfId="1" applyFont="1" applyBorder="1" applyAlignment="1">
      <alignment vertical="center"/>
    </xf>
    <xf numFmtId="0" fontId="11" fillId="0" borderId="0" xfId="1" applyFont="1" applyBorder="1" applyAlignment="1">
      <alignment horizontal="right" vertical="center"/>
    </xf>
    <xf numFmtId="38" fontId="11" fillId="0" borderId="0" xfId="2" applyFont="1" applyBorder="1" applyAlignment="1">
      <alignment horizontal="right" vertical="center"/>
    </xf>
    <xf numFmtId="38" fontId="11" fillId="0" borderId="19" xfId="2" applyFont="1" applyBorder="1" applyAlignment="1">
      <alignment horizontal="right" vertical="center"/>
    </xf>
    <xf numFmtId="38" fontId="11" fillId="0" borderId="4" xfId="2" applyFont="1" applyBorder="1" applyAlignment="1">
      <alignment horizontal="right" vertical="center"/>
    </xf>
    <xf numFmtId="179" fontId="11" fillId="0" borderId="5" xfId="2" applyNumberFormat="1" applyFont="1" applyBorder="1" applyAlignment="1">
      <alignment horizontal="right" vertical="center"/>
    </xf>
    <xf numFmtId="0" fontId="11" fillId="0" borderId="0" xfId="1" applyFont="1" applyAlignment="1">
      <alignment horizontal="distributed" vertical="center"/>
    </xf>
    <xf numFmtId="180" fontId="21" fillId="2" borderId="0" xfId="8" applyNumberFormat="1" applyFont="1" applyFill="1" applyBorder="1" applyAlignment="1" applyProtection="1">
      <alignment horizontal="right" vertical="center"/>
      <protection locked="0"/>
    </xf>
    <xf numFmtId="0" fontId="11" fillId="0" borderId="0" xfId="2" applyNumberFormat="1" applyFont="1" applyAlignment="1">
      <alignment horizontal="right" vertical="center"/>
    </xf>
    <xf numFmtId="0" fontId="11" fillId="0" borderId="0" xfId="1" applyFont="1" applyAlignment="1">
      <alignment horizontal="distributed" vertical="center" wrapText="1"/>
    </xf>
    <xf numFmtId="3" fontId="11" fillId="0" borderId="0" xfId="2" applyNumberFormat="1" applyFont="1" applyFill="1" applyAlignment="1">
      <alignment vertical="center"/>
    </xf>
    <xf numFmtId="38" fontId="11" fillId="0" borderId="0" xfId="2" applyFont="1" applyFill="1" applyAlignment="1">
      <alignment horizontal="center" vertical="center"/>
    </xf>
    <xf numFmtId="178" fontId="11" fillId="0" borderId="0" xfId="1" applyNumberFormat="1" applyFont="1" applyBorder="1" applyAlignment="1">
      <alignment horizontal="right" vertical="center"/>
    </xf>
    <xf numFmtId="178" fontId="11" fillId="0" borderId="4" xfId="1" applyNumberFormat="1" applyFont="1" applyBorder="1" applyAlignment="1">
      <alignment horizontal="right" vertical="center"/>
    </xf>
    <xf numFmtId="0" fontId="1" fillId="3" borderId="0" xfId="1" applyFont="1" applyFill="1" applyAlignment="1">
      <alignment vertical="center"/>
    </xf>
    <xf numFmtId="0" fontId="12" fillId="3" borderId="0" xfId="1" applyFont="1" applyFill="1" applyAlignment="1">
      <alignment vertical="center"/>
    </xf>
    <xf numFmtId="38" fontId="11" fillId="3" borderId="0" xfId="2" applyFont="1" applyFill="1" applyAlignment="1">
      <alignment vertical="center"/>
    </xf>
    <xf numFmtId="3" fontId="11" fillId="3" borderId="0" xfId="2" applyNumberFormat="1" applyFont="1" applyFill="1" applyAlignment="1">
      <alignment horizontal="right" vertical="center"/>
    </xf>
    <xf numFmtId="178" fontId="11" fillId="3" borderId="5" xfId="1" applyNumberFormat="1" applyFont="1" applyFill="1" applyBorder="1" applyAlignment="1">
      <alignment horizontal="right" vertical="center"/>
    </xf>
    <xf numFmtId="0" fontId="11" fillId="3" borderId="5" xfId="1" applyFont="1" applyFill="1" applyBorder="1" applyAlignment="1">
      <alignment horizontal="distributed" vertical="center"/>
    </xf>
    <xf numFmtId="0" fontId="11" fillId="3" borderId="0" xfId="1" applyFont="1" applyFill="1" applyAlignment="1">
      <alignment horizontal="distributed" vertical="center" wrapText="1"/>
    </xf>
    <xf numFmtId="0" fontId="11" fillId="3" borderId="0" xfId="1" applyFont="1" applyFill="1" applyAlignment="1">
      <alignment vertical="center"/>
    </xf>
    <xf numFmtId="0" fontId="11" fillId="0" borderId="20" xfId="1" applyFont="1" applyBorder="1" applyAlignment="1">
      <alignment horizontal="distributed" vertical="center"/>
    </xf>
    <xf numFmtId="38" fontId="11" fillId="0" borderId="22" xfId="2" applyFont="1" applyBorder="1" applyAlignment="1">
      <alignment horizontal="center" vertical="center"/>
    </xf>
    <xf numFmtId="38" fontId="11" fillId="0" borderId="6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 vertical="center"/>
    </xf>
    <xf numFmtId="0" fontId="1" fillId="0" borderId="0" xfId="1" applyBorder="1" applyAlignment="1"/>
    <xf numFmtId="0" fontId="1" fillId="0" borderId="0" xfId="1" applyBorder="1" applyAlignment="1">
      <alignment horizontal="right"/>
    </xf>
    <xf numFmtId="0" fontId="1" fillId="0" borderId="0" xfId="1" applyAlignment="1">
      <alignment vertical="center"/>
    </xf>
    <xf numFmtId="49" fontId="1" fillId="0" borderId="2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37" xfId="1" applyBorder="1"/>
    <xf numFmtId="0" fontId="9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0" xfId="1" applyBorder="1" applyAlignment="1">
      <alignment vertical="center"/>
    </xf>
    <xf numFmtId="49" fontId="1" fillId="0" borderId="29" xfId="1" applyNumberForma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23" fillId="0" borderId="0" xfId="1" applyFont="1" applyBorder="1" applyAlignment="1">
      <alignment horizontal="left" vertical="center"/>
    </xf>
    <xf numFmtId="58" fontId="1" fillId="0" borderId="0" xfId="1" applyNumberFormat="1" applyBorder="1" applyAlignment="1">
      <alignment vertical="center"/>
    </xf>
    <xf numFmtId="40" fontId="11" fillId="0" borderId="44" xfId="2" applyNumberFormat="1" applyFont="1" applyBorder="1" applyAlignment="1">
      <alignment horizontal="right" vertical="center"/>
    </xf>
    <xf numFmtId="38" fontId="11" fillId="0" borderId="26" xfId="2" applyFont="1" applyBorder="1" applyAlignment="1">
      <alignment horizontal="right" vertical="center"/>
    </xf>
    <xf numFmtId="40" fontId="11" fillId="0" borderId="31" xfId="2" applyNumberFormat="1" applyFont="1" applyBorder="1" applyAlignment="1">
      <alignment horizontal="right" vertical="center"/>
    </xf>
    <xf numFmtId="38" fontId="11" fillId="0" borderId="22" xfId="2" applyFont="1" applyBorder="1" applyAlignment="1">
      <alignment horizontal="right" vertical="center"/>
    </xf>
    <xf numFmtId="40" fontId="11" fillId="0" borderId="33" xfId="2" applyNumberFormat="1" applyFont="1" applyBorder="1" applyAlignment="1">
      <alignment horizontal="right" vertical="center"/>
    </xf>
    <xf numFmtId="38" fontId="11" fillId="0" borderId="23" xfId="2" applyFont="1" applyBorder="1" applyAlignment="1">
      <alignment horizontal="right" vertical="center"/>
    </xf>
    <xf numFmtId="38" fontId="11" fillId="0" borderId="21" xfId="2" applyFont="1" applyBorder="1" applyAlignment="1">
      <alignment horizontal="right" vertical="center"/>
    </xf>
    <xf numFmtId="181" fontId="11" fillId="0" borderId="31" xfId="2" applyNumberFormat="1" applyFont="1" applyBorder="1" applyAlignment="1">
      <alignment horizontal="right" vertical="center"/>
    </xf>
    <xf numFmtId="0" fontId="1" fillId="0" borderId="0" xfId="1" applyFill="1"/>
    <xf numFmtId="38" fontId="1" fillId="0" borderId="0" xfId="2" applyFont="1" applyFill="1" applyBorder="1" applyAlignment="1">
      <alignment horizontal="right" vertical="center"/>
    </xf>
    <xf numFmtId="40" fontId="11" fillId="0" borderId="31" xfId="2" applyNumberFormat="1" applyFont="1" applyFill="1" applyBorder="1" applyAlignment="1">
      <alignment horizontal="right" vertical="center"/>
    </xf>
    <xf numFmtId="38" fontId="11" fillId="0" borderId="22" xfId="2" applyFont="1" applyFill="1" applyBorder="1" applyAlignment="1">
      <alignment horizontal="right" vertical="center"/>
    </xf>
    <xf numFmtId="38" fontId="1" fillId="0" borderId="0" xfId="2" applyFont="1"/>
    <xf numFmtId="0" fontId="11" fillId="0" borderId="24" xfId="1" applyFont="1" applyBorder="1" applyAlignment="1">
      <alignment horizontal="center" vertical="center" shrinkToFit="1"/>
    </xf>
    <xf numFmtId="0" fontId="1" fillId="0" borderId="0" xfId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0" fillId="0" borderId="0" xfId="4" applyAlignment="1">
      <alignment horizontal="justify" vertical="center"/>
    </xf>
    <xf numFmtId="0" fontId="1" fillId="0" borderId="0" xfId="1" applyFont="1" applyBorder="1" applyAlignment="1">
      <alignment horizontal="center" vertical="distributed"/>
    </xf>
    <xf numFmtId="0" fontId="1" fillId="0" borderId="5" xfId="1" applyFont="1" applyBorder="1" applyAlignment="1">
      <alignment horizontal="center" vertical="distributed"/>
    </xf>
    <xf numFmtId="0" fontId="1" fillId="0" borderId="25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1" fillId="0" borderId="24" xfId="1" applyFont="1" applyBorder="1" applyAlignment="1">
      <alignment horizontal="center" vertical="center" shrinkToFit="1"/>
    </xf>
    <xf numFmtId="0" fontId="1" fillId="0" borderId="23" xfId="1" applyFont="1" applyBorder="1" applyAlignment="1">
      <alignment horizontal="center" vertical="center" shrinkToFit="1"/>
    </xf>
    <xf numFmtId="0" fontId="1" fillId="0" borderId="16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38" fontId="11" fillId="0" borderId="1" xfId="2" applyFont="1" applyBorder="1" applyAlignment="1">
      <alignment horizontal="right" vertical="center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38" fontId="11" fillId="0" borderId="6" xfId="2" applyFont="1" applyBorder="1" applyAlignment="1">
      <alignment horizontal="center" vertical="center"/>
    </xf>
    <xf numFmtId="38" fontId="11" fillId="0" borderId="17" xfId="2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textRotation="255" wrapText="1"/>
    </xf>
    <xf numFmtId="3" fontId="11" fillId="0" borderId="31" xfId="1" applyNumberFormat="1" applyFont="1" applyBorder="1" applyAlignment="1">
      <alignment horizontal="right" vertical="center"/>
    </xf>
    <xf numFmtId="3" fontId="11" fillId="0" borderId="27" xfId="1" applyNumberFormat="1" applyFont="1" applyBorder="1" applyAlignment="1">
      <alignment horizontal="right" vertical="center"/>
    </xf>
    <xf numFmtId="0" fontId="1" fillId="0" borderId="8" xfId="1" applyBorder="1" applyAlignment="1"/>
    <xf numFmtId="0" fontId="1" fillId="0" borderId="50" xfId="1" applyBorder="1" applyAlignment="1"/>
    <xf numFmtId="0" fontId="12" fillId="0" borderId="16" xfId="1" applyFont="1" applyBorder="1" applyAlignment="1">
      <alignment horizontal="center" vertical="center" textRotation="255" wrapText="1"/>
    </xf>
    <xf numFmtId="0" fontId="12" fillId="0" borderId="4" xfId="1" applyFont="1" applyBorder="1" applyAlignment="1">
      <alignment horizontal="center" vertical="center" textRotation="255" wrapText="1"/>
    </xf>
    <xf numFmtId="0" fontId="12" fillId="0" borderId="11" xfId="1" applyFont="1" applyBorder="1" applyAlignment="1">
      <alignment horizontal="center" vertical="center" textRotation="255" wrapText="1"/>
    </xf>
    <xf numFmtId="177" fontId="11" fillId="0" borderId="6" xfId="1" applyNumberFormat="1" applyFont="1" applyBorder="1" applyAlignment="1">
      <alignment horizontal="right" vertical="center"/>
    </xf>
    <xf numFmtId="177" fontId="11" fillId="0" borderId="28" xfId="1" applyNumberFormat="1" applyFont="1" applyBorder="1" applyAlignment="1">
      <alignment horizontal="right" vertical="center"/>
    </xf>
    <xf numFmtId="0" fontId="25" fillId="0" borderId="41" xfId="1" applyFont="1" applyFill="1" applyBorder="1" applyAlignment="1">
      <alignment horizontal="center" vertical="center" shrinkToFit="1"/>
    </xf>
    <xf numFmtId="0" fontId="25" fillId="0" borderId="22" xfId="1" applyFont="1" applyFill="1" applyBorder="1" applyAlignment="1">
      <alignment horizontal="center" vertical="center" shrinkToFit="1"/>
    </xf>
    <xf numFmtId="0" fontId="25" fillId="0" borderId="45" xfId="1" applyFont="1" applyFill="1" applyBorder="1" applyAlignment="1">
      <alignment horizontal="center" vertical="center" shrinkToFit="1"/>
    </xf>
    <xf numFmtId="0" fontId="25" fillId="0" borderId="14" xfId="1" applyFont="1" applyFill="1" applyBorder="1" applyAlignment="1">
      <alignment horizontal="center" vertical="center" shrinkToFit="1"/>
    </xf>
    <xf numFmtId="0" fontId="25" fillId="0" borderId="17" xfId="1" applyFont="1" applyFill="1" applyBorder="1" applyAlignment="1">
      <alignment horizontal="center" vertical="center" shrinkToFit="1"/>
    </xf>
    <xf numFmtId="49" fontId="24" fillId="0" borderId="6" xfId="2" applyNumberFormat="1" applyFont="1" applyBorder="1" applyAlignment="1">
      <alignment horizontal="center" vertical="center" shrinkToFit="1"/>
    </xf>
    <xf numFmtId="49" fontId="24" fillId="0" borderId="14" xfId="2" applyNumberFormat="1" applyFont="1" applyBorder="1" applyAlignment="1">
      <alignment horizontal="center" vertical="center" shrinkToFit="1"/>
    </xf>
    <xf numFmtId="49" fontId="24" fillId="0" borderId="17" xfId="2" applyNumberFormat="1" applyFont="1" applyBorder="1" applyAlignment="1">
      <alignment horizontal="center" vertical="center" shrinkToFit="1"/>
    </xf>
    <xf numFmtId="3" fontId="11" fillId="0" borderId="22" xfId="1" applyNumberFormat="1" applyFont="1" applyBorder="1" applyAlignment="1">
      <alignment horizontal="right" vertical="center"/>
    </xf>
    <xf numFmtId="3" fontId="11" fillId="0" borderId="29" xfId="1" applyNumberFormat="1" applyFont="1" applyBorder="1" applyAlignment="1">
      <alignment horizontal="right" vertical="center"/>
    </xf>
    <xf numFmtId="49" fontId="25" fillId="0" borderId="41" xfId="1" applyNumberFormat="1" applyFont="1" applyFill="1" applyBorder="1" applyAlignment="1">
      <alignment horizontal="center" vertical="center" shrinkToFit="1"/>
    </xf>
    <xf numFmtId="49" fontId="25" fillId="0" borderId="22" xfId="1" applyNumberFormat="1" applyFont="1" applyFill="1" applyBorder="1" applyAlignment="1">
      <alignment horizontal="center" vertical="center" shrinkToFit="1"/>
    </xf>
    <xf numFmtId="49" fontId="12" fillId="0" borderId="6" xfId="2" applyNumberFormat="1" applyFont="1" applyBorder="1" applyAlignment="1">
      <alignment horizontal="center" vertical="center"/>
    </xf>
    <xf numFmtId="49" fontId="12" fillId="0" borderId="14" xfId="2" applyNumberFormat="1" applyFont="1" applyBorder="1" applyAlignment="1">
      <alignment horizontal="center" vertical="center"/>
    </xf>
    <xf numFmtId="49" fontId="12" fillId="0" borderId="47" xfId="2" applyNumberFormat="1" applyFont="1" applyBorder="1" applyAlignment="1">
      <alignment horizontal="center" vertical="center"/>
    </xf>
    <xf numFmtId="0" fontId="1" fillId="0" borderId="15" xfId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7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1" fillId="0" borderId="18" xfId="1" applyBorder="1" applyAlignment="1">
      <alignment horizontal="center" vertical="center" shrinkToFit="1"/>
    </xf>
    <xf numFmtId="0" fontId="1" fillId="0" borderId="48" xfId="1" applyBorder="1" applyAlignment="1">
      <alignment horizontal="center" vertical="center" shrinkToFit="1"/>
    </xf>
    <xf numFmtId="0" fontId="1" fillId="0" borderId="33" xfId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center"/>
    </xf>
    <xf numFmtId="0" fontId="1" fillId="0" borderId="38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12" fillId="0" borderId="22" xfId="1" applyFont="1" applyBorder="1" applyAlignment="1">
      <alignment horizontal="center" vertical="center" textRotation="255" wrapText="1"/>
    </xf>
    <xf numFmtId="49" fontId="24" fillId="0" borderId="6" xfId="2" applyNumberFormat="1" applyFont="1" applyFill="1" applyBorder="1" applyAlignment="1">
      <alignment horizontal="center" vertical="center" shrinkToFit="1"/>
    </xf>
    <xf numFmtId="49" fontId="24" fillId="0" borderId="14" xfId="2" applyNumberFormat="1" applyFont="1" applyFill="1" applyBorder="1" applyAlignment="1">
      <alignment horizontal="center" vertical="center" shrinkToFit="1"/>
    </xf>
    <xf numFmtId="49" fontId="24" fillId="0" borderId="17" xfId="2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horizontal="center" vertical="center" shrinkToFit="1"/>
    </xf>
    <xf numFmtId="0" fontId="13" fillId="0" borderId="31" xfId="1" applyFont="1" applyBorder="1" applyAlignment="1">
      <alignment horizontal="center" vertical="center" textRotation="255" wrapText="1"/>
    </xf>
    <xf numFmtId="0" fontId="1" fillId="0" borderId="0" xfId="1" applyBorder="1" applyAlignment="1">
      <alignment horizontal="right" vertical="center"/>
    </xf>
    <xf numFmtId="0" fontId="13" fillId="0" borderId="22" xfId="1" applyFont="1" applyBorder="1" applyAlignment="1">
      <alignment horizontal="center" vertical="center" textRotation="255" wrapText="1"/>
    </xf>
    <xf numFmtId="3" fontId="11" fillId="0" borderId="24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2" fillId="0" borderId="24" xfId="1" applyFont="1" applyBorder="1" applyAlignment="1">
      <alignment horizontal="center" vertical="center" textRotation="255" wrapText="1"/>
    </xf>
    <xf numFmtId="0" fontId="12" fillId="0" borderId="21" xfId="1" applyFont="1" applyBorder="1" applyAlignment="1">
      <alignment horizontal="center" vertical="center" textRotation="255" wrapText="1"/>
    </xf>
    <xf numFmtId="0" fontId="12" fillId="0" borderId="23" xfId="1" applyFont="1" applyBorder="1" applyAlignment="1">
      <alignment horizontal="center" vertical="center" textRotation="255" wrapText="1"/>
    </xf>
    <xf numFmtId="177" fontId="11" fillId="0" borderId="22" xfId="1" applyNumberFormat="1" applyFont="1" applyBorder="1" applyAlignment="1">
      <alignment horizontal="right" vertical="center"/>
    </xf>
    <xf numFmtId="177" fontId="11" fillId="0" borderId="29" xfId="1" applyNumberFormat="1" applyFont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49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2" fillId="0" borderId="39" xfId="1" applyFont="1" applyBorder="1" applyAlignment="1">
      <alignment horizontal="center" vertical="top"/>
    </xf>
    <xf numFmtId="0" fontId="12" fillId="0" borderId="26" xfId="1" applyFont="1" applyBorder="1" applyAlignment="1">
      <alignment horizontal="center"/>
    </xf>
    <xf numFmtId="0" fontId="12" fillId="0" borderId="25" xfId="1" applyFont="1" applyBorder="1" applyAlignment="1">
      <alignment horizontal="center" vertical="center" textRotation="255" wrapText="1"/>
    </xf>
    <xf numFmtId="0" fontId="12" fillId="0" borderId="23" xfId="1" applyFont="1" applyBorder="1" applyAlignment="1">
      <alignment vertical="center" textRotation="255"/>
    </xf>
    <xf numFmtId="0" fontId="22" fillId="0" borderId="40" xfId="1" applyFont="1" applyBorder="1" applyAlignment="1">
      <alignment horizontal="center"/>
    </xf>
    <xf numFmtId="0" fontId="12" fillId="0" borderId="24" xfId="1" applyFont="1" applyBorder="1" applyAlignment="1">
      <alignment horizontal="center"/>
    </xf>
    <xf numFmtId="0" fontId="12" fillId="0" borderId="22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 textRotation="255"/>
    </xf>
    <xf numFmtId="0" fontId="11" fillId="0" borderId="22" xfId="1" applyFont="1" applyBorder="1" applyAlignment="1">
      <alignment horizontal="center" vertical="center" textRotation="255"/>
    </xf>
    <xf numFmtId="0" fontId="11" fillId="0" borderId="42" xfId="1" applyFont="1" applyBorder="1" applyAlignment="1">
      <alignment horizontal="center" vertical="center" textRotation="255" wrapText="1"/>
    </xf>
    <xf numFmtId="0" fontId="11" fillId="0" borderId="22" xfId="1" applyFont="1" applyBorder="1" applyAlignment="1">
      <alignment horizontal="center" vertical="center" textRotation="255" wrapText="1"/>
    </xf>
    <xf numFmtId="2" fontId="12" fillId="0" borderId="22" xfId="1" applyNumberFormat="1" applyFont="1" applyBorder="1" applyAlignment="1">
      <alignment horizontal="center" vertical="center"/>
    </xf>
    <xf numFmtId="2" fontId="12" fillId="0" borderId="29" xfId="1" applyNumberFormat="1" applyFont="1" applyBorder="1" applyAlignment="1">
      <alignment horizontal="center" vertical="center"/>
    </xf>
    <xf numFmtId="0" fontId="22" fillId="0" borderId="32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22" fillId="0" borderId="30" xfId="1" applyFont="1" applyBorder="1" applyAlignment="1">
      <alignment horizontal="center" vertical="top"/>
    </xf>
    <xf numFmtId="0" fontId="12" fillId="0" borderId="2" xfId="1" applyFont="1" applyBorder="1" applyAlignment="1">
      <alignment horizontal="center"/>
    </xf>
    <xf numFmtId="0" fontId="12" fillId="0" borderId="42" xfId="1" applyFont="1" applyBorder="1" applyAlignment="1">
      <alignment horizontal="center" vertical="center" textRotation="255" wrapText="1"/>
    </xf>
    <xf numFmtId="0" fontId="12" fillId="0" borderId="22" xfId="1" applyFont="1" applyBorder="1" applyAlignment="1">
      <alignment vertical="center" textRotation="255"/>
    </xf>
    <xf numFmtId="0" fontId="11" fillId="0" borderId="38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 textRotation="255"/>
    </xf>
    <xf numFmtId="0" fontId="11" fillId="0" borderId="21" xfId="1" applyFont="1" applyBorder="1" applyAlignment="1">
      <alignment horizontal="center" vertical="center" textRotation="255"/>
    </xf>
    <xf numFmtId="0" fontId="11" fillId="0" borderId="23" xfId="1" applyFont="1" applyBorder="1" applyAlignment="1">
      <alignment horizontal="center" vertical="center" textRotation="255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3" fillId="0" borderId="36" xfId="1" applyFont="1" applyBorder="1" applyAlignment="1">
      <alignment horizontal="center" vertical="center" textRotation="255" wrapText="1"/>
    </xf>
    <xf numFmtId="0" fontId="12" fillId="0" borderId="35" xfId="1" applyFont="1" applyBorder="1" applyAlignment="1">
      <alignment horizontal="center" vertical="center" textRotation="255" wrapText="1"/>
    </xf>
    <xf numFmtId="0" fontId="12" fillId="0" borderId="33" xfId="1" applyFont="1" applyBorder="1" applyAlignment="1">
      <alignment horizontal="center" vertical="center" textRotation="255" wrapText="1"/>
    </xf>
    <xf numFmtId="0" fontId="11" fillId="0" borderId="25" xfId="1" applyFont="1" applyBorder="1" applyAlignment="1">
      <alignment horizontal="center" vertical="center" textRotation="255" wrapText="1"/>
    </xf>
    <xf numFmtId="0" fontId="11" fillId="0" borderId="21" xfId="1" applyFont="1" applyBorder="1" applyAlignment="1">
      <alignment horizontal="center" vertical="center" textRotation="255" wrapText="1"/>
    </xf>
    <xf numFmtId="0" fontId="11" fillId="0" borderId="23" xfId="1" applyFont="1" applyBorder="1" applyAlignment="1">
      <alignment horizontal="center" vertical="center" textRotation="255" wrapText="1"/>
    </xf>
    <xf numFmtId="0" fontId="25" fillId="0" borderId="30" xfId="1" applyFont="1" applyFill="1" applyBorder="1" applyAlignment="1">
      <alignment horizontal="center" vertical="center" shrinkToFit="1"/>
    </xf>
    <xf numFmtId="0" fontId="25" fillId="0" borderId="2" xfId="1" applyFont="1" applyFill="1" applyBorder="1" applyAlignment="1">
      <alignment horizontal="center" vertical="center" shrinkToFit="1"/>
    </xf>
    <xf numFmtId="0" fontId="25" fillId="0" borderId="19" xfId="1" applyFont="1" applyFill="1" applyBorder="1" applyAlignment="1">
      <alignment horizontal="center" vertical="center" shrinkToFit="1"/>
    </xf>
    <xf numFmtId="49" fontId="24" fillId="0" borderId="3" xfId="2" applyNumberFormat="1" applyFont="1" applyBorder="1" applyAlignment="1">
      <alignment horizontal="center" vertical="center" shrinkToFit="1"/>
    </xf>
    <xf numFmtId="49" fontId="24" fillId="0" borderId="2" xfId="2" applyNumberFormat="1" applyFont="1" applyBorder="1" applyAlignment="1">
      <alignment horizontal="center" vertical="center" shrinkToFit="1"/>
    </xf>
    <xf numFmtId="49" fontId="24" fillId="0" borderId="19" xfId="2" applyNumberFormat="1" applyFont="1" applyBorder="1" applyAlignment="1">
      <alignment horizontal="center" vertical="center" shrinkToFit="1"/>
    </xf>
    <xf numFmtId="0" fontId="25" fillId="0" borderId="46" xfId="1" applyFont="1" applyFill="1" applyBorder="1" applyAlignment="1">
      <alignment horizontal="center" vertical="center" shrinkToFit="1"/>
    </xf>
    <xf numFmtId="0" fontId="25" fillId="0" borderId="7" xfId="1" applyFont="1" applyFill="1" applyBorder="1" applyAlignment="1">
      <alignment horizontal="center" vertical="center" shrinkToFit="1"/>
    </xf>
    <xf numFmtId="0" fontId="25" fillId="0" borderId="13" xfId="1" applyFont="1" applyFill="1" applyBorder="1" applyAlignment="1">
      <alignment horizontal="center" vertical="center" shrinkToFit="1"/>
    </xf>
    <xf numFmtId="49" fontId="24" fillId="0" borderId="11" xfId="2" applyNumberFormat="1" applyFont="1" applyBorder="1" applyAlignment="1">
      <alignment horizontal="center" vertical="center" shrinkToFit="1"/>
    </xf>
    <xf numFmtId="49" fontId="24" fillId="0" borderId="7" xfId="2" applyNumberFormat="1" applyFont="1" applyBorder="1" applyAlignment="1">
      <alignment horizontal="center" vertical="center" shrinkToFit="1"/>
    </xf>
    <xf numFmtId="49" fontId="24" fillId="0" borderId="13" xfId="2" applyNumberFormat="1" applyFont="1" applyBorder="1" applyAlignment="1">
      <alignment horizontal="center" vertical="center" shrinkToFit="1"/>
    </xf>
  </cellXfs>
  <cellStyles count="9">
    <cellStyle name="パーセント 2" xfId="7" xr:uid="{3AF171CC-7D87-4830-A3CD-C91830DBEC61}"/>
    <cellStyle name="ハイパーリンク" xfId="4" builtinId="8"/>
    <cellStyle name="桁区切り 2" xfId="2" xr:uid="{FDEFB376-FFCC-4576-AFC5-5AEC5CFD38FF}"/>
    <cellStyle name="桁区切り 3" xfId="6" xr:uid="{BED10D66-7427-4854-92C0-289C7C3AEFBF}"/>
    <cellStyle name="標準" xfId="0" builtinId="0"/>
    <cellStyle name="標準 2" xfId="1" xr:uid="{4FE16EFE-AE54-4ACB-ABE8-4164C89E9867}"/>
    <cellStyle name="標準 2 2" xfId="3" xr:uid="{C0C04503-6836-484D-AF13-CA35EDC03413}"/>
    <cellStyle name="標準 2 3" xfId="8" xr:uid="{4EB62CA5-8C1D-4529-8F3E-960A0372ED6D}"/>
    <cellStyle name="標準 3" xfId="5" xr:uid="{8C461F6B-902A-4D1A-B6DE-B95D1F90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tabSelected="1" view="pageBreakPreview" zoomScaleNormal="100" zoomScaleSheetLayoutView="100" workbookViewId="0">
      <selection activeCell="A2" sqref="A2"/>
    </sheetView>
  </sheetViews>
  <sheetFormatPr defaultRowHeight="18.75"/>
  <cols>
    <col min="1" max="1" width="4.75" customWidth="1"/>
    <col min="2" max="2" width="4.125" customWidth="1"/>
    <col min="3" max="3" width="5" customWidth="1"/>
  </cols>
  <sheetData>
    <row r="2" spans="1:4">
      <c r="A2" s="2">
        <v>14</v>
      </c>
      <c r="B2" s="1" t="s">
        <v>4</v>
      </c>
    </row>
    <row r="3" spans="1:4">
      <c r="B3" s="12">
        <v>1</v>
      </c>
      <c r="C3" s="3" t="s">
        <v>5</v>
      </c>
    </row>
    <row r="4" spans="1:4">
      <c r="B4" s="12">
        <v>2</v>
      </c>
      <c r="C4" s="3" t="s">
        <v>6</v>
      </c>
    </row>
    <row r="5" spans="1:4">
      <c r="B5" s="12">
        <v>3</v>
      </c>
      <c r="C5" s="157" t="s">
        <v>7</v>
      </c>
    </row>
    <row r="6" spans="1:4">
      <c r="C6" s="27" t="s">
        <v>8</v>
      </c>
      <c r="D6" s="28" t="s">
        <v>11</v>
      </c>
    </row>
    <row r="7" spans="1:4">
      <c r="C7" s="27" t="s">
        <v>9</v>
      </c>
      <c r="D7" s="11" t="s">
        <v>12</v>
      </c>
    </row>
    <row r="8" spans="1:4">
      <c r="C8" s="27" t="s">
        <v>10</v>
      </c>
      <c r="D8" s="11" t="s">
        <v>13</v>
      </c>
    </row>
  </sheetData>
  <phoneticPr fontId="2"/>
  <hyperlinks>
    <hyperlink ref="C3" location="'1'!A1" display="市税及び税外徴収金徴収成績" xr:uid="{98B9CAA2-05CD-4A32-BAD4-DCAF78F40EA5}"/>
    <hyperlink ref="C4" location="'2'!A1" display="大川市一般会計歳入歳出決算額" xr:uid="{DCB542D3-DA28-487F-8913-3EFC81F1EB79}"/>
    <hyperlink ref="C5" location="'3'!A1" display="選挙" xr:uid="{FA34CF6F-D935-4FC3-9240-8C65278520B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F19B-9E91-4441-AF31-0B3DF6970FE0}">
  <sheetPr>
    <pageSetUpPr fitToPage="1"/>
  </sheetPr>
  <dimension ref="A1:N28"/>
  <sheetViews>
    <sheetView view="pageBreakPreview" zoomScaleNormal="100" zoomScaleSheetLayoutView="100" workbookViewId="0">
      <selection activeCell="A2" sqref="A2"/>
    </sheetView>
  </sheetViews>
  <sheetFormatPr defaultRowHeight="24" customHeight="1"/>
  <cols>
    <col min="1" max="1" width="3.25" style="29" customWidth="1"/>
    <col min="2" max="2" width="13.625" style="29" customWidth="1"/>
    <col min="3" max="3" width="0.875" style="29" customWidth="1"/>
    <col min="4" max="7" width="11.375" style="29" bestFit="1" customWidth="1"/>
    <col min="8" max="8" width="11" style="29" bestFit="1" customWidth="1"/>
    <col min="9" max="9" width="11.375" style="29" bestFit="1" customWidth="1"/>
    <col min="10" max="11" width="8.625" style="29" customWidth="1"/>
    <col min="12" max="13" width="10.125" style="29" bestFit="1" customWidth="1"/>
    <col min="14" max="15" width="9.125" style="29" bestFit="1" customWidth="1"/>
    <col min="16" max="16384" width="9" style="29"/>
  </cols>
  <sheetData>
    <row r="1" spans="1:14" ht="9.75" customHeight="1"/>
    <row r="2" spans="1:14" ht="24" customHeight="1">
      <c r="A2" s="55" t="s">
        <v>48</v>
      </c>
      <c r="B2" s="55"/>
      <c r="C2" s="55"/>
      <c r="D2" s="4"/>
      <c r="E2" s="4"/>
      <c r="F2" s="4"/>
      <c r="G2" s="4"/>
      <c r="H2" s="4"/>
      <c r="I2" s="4"/>
      <c r="J2" s="4"/>
      <c r="K2" s="4"/>
    </row>
    <row r="3" spans="1:14" ht="24" customHeight="1">
      <c r="B3" s="4"/>
      <c r="C3" s="4"/>
      <c r="D3" s="4"/>
      <c r="E3" s="4"/>
      <c r="F3" s="4"/>
      <c r="G3" s="4"/>
      <c r="H3" s="4"/>
      <c r="I3" s="4"/>
      <c r="J3" s="4"/>
      <c r="K3" s="4"/>
    </row>
    <row r="4" spans="1:14" ht="24" customHeight="1" thickBot="1">
      <c r="A4" s="17" t="s">
        <v>47</v>
      </c>
      <c r="B4" s="17"/>
      <c r="C4" s="17"/>
      <c r="D4" s="17"/>
      <c r="E4" s="17"/>
      <c r="F4" s="17"/>
      <c r="G4" s="54"/>
      <c r="H4" s="54"/>
      <c r="I4" s="54"/>
      <c r="J4" s="167" t="s">
        <v>3</v>
      </c>
      <c r="K4" s="167"/>
    </row>
    <row r="5" spans="1:14" ht="24" customHeight="1">
      <c r="B5" s="9"/>
      <c r="C5" s="9"/>
      <c r="D5" s="171" t="s">
        <v>46</v>
      </c>
      <c r="E5" s="173"/>
      <c r="F5" s="174"/>
      <c r="G5" s="172" t="s">
        <v>45</v>
      </c>
      <c r="H5" s="173"/>
      <c r="I5" s="174"/>
      <c r="J5" s="160" t="s">
        <v>44</v>
      </c>
      <c r="K5" s="163" t="s">
        <v>43</v>
      </c>
    </row>
    <row r="6" spans="1:14" ht="24" customHeight="1">
      <c r="A6" s="158" t="s">
        <v>42</v>
      </c>
      <c r="B6" s="158"/>
      <c r="C6" s="159"/>
      <c r="D6" s="175" t="s">
        <v>41</v>
      </c>
      <c r="E6" s="168" t="s">
        <v>40</v>
      </c>
      <c r="F6" s="170" t="s">
        <v>1</v>
      </c>
      <c r="G6" s="170" t="s">
        <v>41</v>
      </c>
      <c r="H6" s="168" t="s">
        <v>40</v>
      </c>
      <c r="I6" s="170" t="s">
        <v>1</v>
      </c>
      <c r="J6" s="161"/>
      <c r="K6" s="164"/>
    </row>
    <row r="7" spans="1:14" ht="24" customHeight="1">
      <c r="A7" s="53"/>
      <c r="B7" s="52"/>
      <c r="C7" s="52"/>
      <c r="D7" s="176"/>
      <c r="E7" s="169"/>
      <c r="F7" s="171"/>
      <c r="G7" s="171"/>
      <c r="H7" s="169"/>
      <c r="I7" s="171"/>
      <c r="J7" s="162"/>
      <c r="K7" s="165"/>
    </row>
    <row r="8" spans="1:14" ht="24" customHeight="1">
      <c r="A8" s="4"/>
      <c r="B8" s="8"/>
      <c r="C8" s="8"/>
      <c r="D8" s="24"/>
      <c r="E8" s="16"/>
      <c r="F8" s="15"/>
      <c r="G8" s="24"/>
      <c r="H8" s="16"/>
      <c r="I8" s="15"/>
      <c r="J8" s="26"/>
      <c r="K8" s="51"/>
      <c r="L8" s="35"/>
    </row>
    <row r="9" spans="1:14" ht="24" customHeight="1">
      <c r="A9" s="43" t="s">
        <v>39</v>
      </c>
      <c r="B9" s="46" t="s">
        <v>38</v>
      </c>
      <c r="C9" s="42"/>
      <c r="D9" s="23">
        <f>SUM(D10:D11)</f>
        <v>1461375</v>
      </c>
      <c r="E9" s="22">
        <f>SUM(E10:E11)</f>
        <v>62177</v>
      </c>
      <c r="F9" s="22">
        <f t="shared" ref="F9:F23" si="0">SUM(D9:E9)</f>
        <v>1523552</v>
      </c>
      <c r="G9" s="23">
        <f>SUM(G10:G11)</f>
        <v>1446379</v>
      </c>
      <c r="H9" s="22">
        <f>SUM(H10:H11)</f>
        <v>11021</v>
      </c>
      <c r="I9" s="41">
        <f>SUM(G9:H9)</f>
        <v>1457400</v>
      </c>
      <c r="J9" s="40">
        <f t="shared" ref="J9:J18" si="1">I9/F9*100</f>
        <v>95.65804120896432</v>
      </c>
      <c r="K9" s="40">
        <v>96.1</v>
      </c>
      <c r="L9" s="39"/>
    </row>
    <row r="10" spans="1:14" ht="24" customHeight="1">
      <c r="A10" s="6"/>
      <c r="B10" s="50" t="s">
        <v>37</v>
      </c>
      <c r="C10" s="20"/>
      <c r="D10" s="23">
        <v>1212093</v>
      </c>
      <c r="E10" s="22">
        <v>59257</v>
      </c>
      <c r="F10" s="22">
        <f t="shared" si="0"/>
        <v>1271350</v>
      </c>
      <c r="G10" s="23">
        <v>1197907</v>
      </c>
      <c r="H10" s="22">
        <v>10551</v>
      </c>
      <c r="I10" s="41">
        <f>SUM(G10:H10)</f>
        <v>1208458</v>
      </c>
      <c r="J10" s="40">
        <f t="shared" si="1"/>
        <v>95.05313249695206</v>
      </c>
      <c r="K10" s="40">
        <v>95.47</v>
      </c>
      <c r="L10" s="39"/>
    </row>
    <row r="11" spans="1:14" ht="24" customHeight="1">
      <c r="A11" s="6"/>
      <c r="B11" s="50" t="s">
        <v>36</v>
      </c>
      <c r="C11" s="20"/>
      <c r="D11" s="23">
        <v>249282</v>
      </c>
      <c r="E11" s="22">
        <v>2920</v>
      </c>
      <c r="F11" s="22">
        <f t="shared" si="0"/>
        <v>252202</v>
      </c>
      <c r="G11" s="23">
        <v>248472</v>
      </c>
      <c r="H11" s="22">
        <v>470</v>
      </c>
      <c r="I11" s="41">
        <f t="shared" ref="I11:I18" si="2">SUM(G11+H11)</f>
        <v>248942</v>
      </c>
      <c r="J11" s="40">
        <f t="shared" si="1"/>
        <v>98.707385349838617</v>
      </c>
      <c r="K11" s="40">
        <v>99.01</v>
      </c>
      <c r="L11" s="39"/>
    </row>
    <row r="12" spans="1:14" ht="24" customHeight="1">
      <c r="A12" s="43" t="s">
        <v>35</v>
      </c>
      <c r="B12" s="46" t="s">
        <v>34</v>
      </c>
      <c r="C12" s="42"/>
      <c r="D12" s="23">
        <f>SUM(D13:D14)</f>
        <v>1835451</v>
      </c>
      <c r="E12" s="22">
        <f>SUM(E13:E14)</f>
        <v>221541</v>
      </c>
      <c r="F12" s="22">
        <f t="shared" si="0"/>
        <v>2056992</v>
      </c>
      <c r="G12" s="23">
        <f>SUM(G13:G14)</f>
        <v>1806656</v>
      </c>
      <c r="H12" s="22">
        <f>SUM(H13:H14)</f>
        <v>29545</v>
      </c>
      <c r="I12" s="41">
        <f t="shared" si="2"/>
        <v>1836201</v>
      </c>
      <c r="J12" s="40">
        <f t="shared" si="1"/>
        <v>89.266317029915527</v>
      </c>
      <c r="K12" s="40">
        <v>89.18</v>
      </c>
      <c r="L12" s="39"/>
    </row>
    <row r="13" spans="1:14" ht="24" customHeight="1">
      <c r="A13" s="6"/>
      <c r="B13" s="50" t="s">
        <v>33</v>
      </c>
      <c r="C13" s="20"/>
      <c r="D13" s="23">
        <v>1832670</v>
      </c>
      <c r="E13" s="22">
        <v>221541</v>
      </c>
      <c r="F13" s="22">
        <f t="shared" si="0"/>
        <v>2054211</v>
      </c>
      <c r="G13" s="23">
        <v>1803875</v>
      </c>
      <c r="H13" s="22">
        <v>29545</v>
      </c>
      <c r="I13" s="41">
        <f t="shared" si="2"/>
        <v>1833420</v>
      </c>
      <c r="J13" s="40">
        <f t="shared" si="1"/>
        <v>89.251785722109361</v>
      </c>
      <c r="K13" s="40">
        <v>89.17</v>
      </c>
      <c r="L13" s="39"/>
    </row>
    <row r="14" spans="1:14" ht="24" customHeight="1">
      <c r="A14" s="6"/>
      <c r="B14" s="50" t="s">
        <v>32</v>
      </c>
      <c r="C14" s="20"/>
      <c r="D14" s="23">
        <v>2781</v>
      </c>
      <c r="E14" s="48">
        <v>0</v>
      </c>
      <c r="F14" s="22">
        <f t="shared" si="0"/>
        <v>2781</v>
      </c>
      <c r="G14" s="23">
        <v>2781</v>
      </c>
      <c r="H14" s="48">
        <v>0</v>
      </c>
      <c r="I14" s="41">
        <f t="shared" si="2"/>
        <v>2781</v>
      </c>
      <c r="J14" s="40">
        <f t="shared" si="1"/>
        <v>100</v>
      </c>
      <c r="K14" s="40">
        <v>100</v>
      </c>
      <c r="L14" s="39"/>
    </row>
    <row r="15" spans="1:14" ht="24" customHeight="1">
      <c r="A15" s="43" t="s">
        <v>31</v>
      </c>
      <c r="B15" s="46" t="s">
        <v>30</v>
      </c>
      <c r="C15" s="42"/>
      <c r="D15" s="23">
        <f>SUM(D16:D17)</f>
        <v>136573</v>
      </c>
      <c r="E15" s="22">
        <f>SUM(E16:E17)</f>
        <v>6768</v>
      </c>
      <c r="F15" s="22">
        <f t="shared" si="0"/>
        <v>143341</v>
      </c>
      <c r="G15" s="23">
        <f>SUM(G16:G17)</f>
        <v>134936</v>
      </c>
      <c r="H15" s="22">
        <f>SUM(H16:H17)</f>
        <v>1154</v>
      </c>
      <c r="I15" s="41">
        <f t="shared" si="2"/>
        <v>136090</v>
      </c>
      <c r="J15" s="40">
        <f t="shared" si="1"/>
        <v>94.941433365192097</v>
      </c>
      <c r="K15" s="40">
        <v>94.89</v>
      </c>
      <c r="L15" s="39"/>
      <c r="N15" s="35"/>
    </row>
    <row r="16" spans="1:14" ht="24" customHeight="1">
      <c r="A16" s="43"/>
      <c r="B16" s="50" t="s">
        <v>29</v>
      </c>
      <c r="C16" s="42"/>
      <c r="D16" s="23">
        <v>129408</v>
      </c>
      <c r="E16" s="22">
        <v>6768</v>
      </c>
      <c r="F16" s="22">
        <f t="shared" si="0"/>
        <v>136176</v>
      </c>
      <c r="G16" s="23">
        <v>127771</v>
      </c>
      <c r="H16" s="22">
        <v>1154</v>
      </c>
      <c r="I16" s="41">
        <f t="shared" si="2"/>
        <v>128925</v>
      </c>
      <c r="J16" s="40">
        <f t="shared" si="1"/>
        <v>94.675273175890027</v>
      </c>
      <c r="K16" s="40">
        <v>94.67</v>
      </c>
      <c r="L16" s="39"/>
      <c r="N16" s="35"/>
    </row>
    <row r="17" spans="1:14" ht="24" customHeight="1">
      <c r="A17" s="43"/>
      <c r="B17" s="50" t="s">
        <v>28</v>
      </c>
      <c r="C17" s="42"/>
      <c r="D17" s="23">
        <v>7165</v>
      </c>
      <c r="E17" s="48">
        <v>0</v>
      </c>
      <c r="F17" s="22">
        <f t="shared" si="0"/>
        <v>7165</v>
      </c>
      <c r="G17" s="23">
        <v>7165</v>
      </c>
      <c r="H17" s="48">
        <v>0</v>
      </c>
      <c r="I17" s="41">
        <f t="shared" si="2"/>
        <v>7165</v>
      </c>
      <c r="J17" s="40">
        <f t="shared" si="1"/>
        <v>100</v>
      </c>
      <c r="K17" s="40">
        <v>100</v>
      </c>
      <c r="L17" s="39"/>
      <c r="N17" s="35"/>
    </row>
    <row r="18" spans="1:14" ht="24" customHeight="1">
      <c r="A18" s="43" t="s">
        <v>27</v>
      </c>
      <c r="B18" s="46" t="s">
        <v>26</v>
      </c>
      <c r="C18" s="42"/>
      <c r="D18" s="23">
        <v>304684</v>
      </c>
      <c r="E18" s="48">
        <v>0</v>
      </c>
      <c r="F18" s="22">
        <f t="shared" si="0"/>
        <v>304684</v>
      </c>
      <c r="G18" s="23">
        <v>304684</v>
      </c>
      <c r="H18" s="48">
        <v>0</v>
      </c>
      <c r="I18" s="41">
        <f t="shared" si="2"/>
        <v>304684</v>
      </c>
      <c r="J18" s="40">
        <f t="shared" si="1"/>
        <v>100</v>
      </c>
      <c r="K18" s="40">
        <v>100</v>
      </c>
      <c r="L18" s="39"/>
      <c r="N18" s="35"/>
    </row>
    <row r="19" spans="1:14" ht="24" customHeight="1">
      <c r="A19" s="43" t="s">
        <v>25</v>
      </c>
      <c r="B19" s="46" t="s">
        <v>24</v>
      </c>
      <c r="C19" s="42"/>
      <c r="D19" s="49">
        <v>0</v>
      </c>
      <c r="E19" s="48">
        <v>0</v>
      </c>
      <c r="F19" s="48">
        <f t="shared" si="0"/>
        <v>0</v>
      </c>
      <c r="G19" s="49">
        <v>0</v>
      </c>
      <c r="H19" s="48">
        <v>0</v>
      </c>
      <c r="I19" s="48">
        <f>SUM(G19:H19)</f>
        <v>0</v>
      </c>
      <c r="J19" s="40" t="s">
        <v>0</v>
      </c>
      <c r="K19" s="40">
        <v>100</v>
      </c>
      <c r="L19" s="39"/>
    </row>
    <row r="20" spans="1:14" ht="24" customHeight="1">
      <c r="A20" s="43" t="s">
        <v>23</v>
      </c>
      <c r="B20" s="42" t="s">
        <v>22</v>
      </c>
      <c r="C20" s="42"/>
      <c r="D20" s="23">
        <v>788371</v>
      </c>
      <c r="E20" s="22">
        <v>255892</v>
      </c>
      <c r="F20" s="22">
        <f t="shared" si="0"/>
        <v>1044263</v>
      </c>
      <c r="G20" s="23">
        <v>741886</v>
      </c>
      <c r="H20" s="22">
        <v>33086</v>
      </c>
      <c r="I20" s="41">
        <f>SUM(G20:H20)</f>
        <v>774972</v>
      </c>
      <c r="J20" s="40">
        <f>I20/F20*100</f>
        <v>74.212339228719202</v>
      </c>
      <c r="K20" s="40">
        <v>75.22</v>
      </c>
      <c r="L20" s="47"/>
    </row>
    <row r="21" spans="1:14" ht="24" customHeight="1">
      <c r="A21" s="43" t="s">
        <v>21</v>
      </c>
      <c r="B21" s="42" t="s">
        <v>20</v>
      </c>
      <c r="C21" s="42"/>
      <c r="D21" s="23">
        <v>702439</v>
      </c>
      <c r="E21" s="22">
        <v>80119</v>
      </c>
      <c r="F21" s="22">
        <f t="shared" si="0"/>
        <v>782558</v>
      </c>
      <c r="G21" s="23">
        <v>631633</v>
      </c>
      <c r="H21" s="22">
        <v>70097</v>
      </c>
      <c r="I21" s="41">
        <f>SUM(G21+H21)</f>
        <v>701730</v>
      </c>
      <c r="J21" s="40">
        <f>I21/F21*100</f>
        <v>89.671308708108526</v>
      </c>
      <c r="K21" s="40">
        <v>89.77</v>
      </c>
      <c r="L21" s="47"/>
    </row>
    <row r="22" spans="1:14" s="44" customFormat="1" ht="24" customHeight="1">
      <c r="A22" s="43" t="s">
        <v>19</v>
      </c>
      <c r="B22" s="46" t="s">
        <v>18</v>
      </c>
      <c r="C22" s="46"/>
      <c r="D22" s="23">
        <v>180368</v>
      </c>
      <c r="E22" s="22">
        <v>16804</v>
      </c>
      <c r="F22" s="22">
        <f t="shared" si="0"/>
        <v>197172</v>
      </c>
      <c r="G22" s="23">
        <v>177603</v>
      </c>
      <c r="H22" s="22">
        <v>3197</v>
      </c>
      <c r="I22" s="41">
        <f>SUM(G22+H22)</f>
        <v>180800</v>
      </c>
      <c r="J22" s="40">
        <f>I22/F22*100</f>
        <v>91.696589779481869</v>
      </c>
      <c r="K22" s="40">
        <v>91.81</v>
      </c>
      <c r="L22" s="45"/>
    </row>
    <row r="23" spans="1:14" ht="24" customHeight="1">
      <c r="A23" s="43" t="s">
        <v>17</v>
      </c>
      <c r="B23" s="42" t="s">
        <v>16</v>
      </c>
      <c r="C23" s="42"/>
      <c r="D23" s="23">
        <v>24025450</v>
      </c>
      <c r="E23" s="22">
        <v>187940</v>
      </c>
      <c r="F23" s="22">
        <f t="shared" si="0"/>
        <v>24213390</v>
      </c>
      <c r="G23" s="23">
        <v>23910250</v>
      </c>
      <c r="H23" s="22">
        <v>149740</v>
      </c>
      <c r="I23" s="41">
        <f>SUM(G23+H23)</f>
        <v>24059990</v>
      </c>
      <c r="J23" s="40">
        <f>I23/F23*100</f>
        <v>99.366466240373612</v>
      </c>
      <c r="K23" s="40">
        <v>97.98</v>
      </c>
      <c r="L23" s="39"/>
    </row>
    <row r="24" spans="1:14" ht="24" customHeight="1">
      <c r="A24" s="9"/>
      <c r="B24" s="14" t="s">
        <v>15</v>
      </c>
      <c r="C24" s="10"/>
      <c r="D24" s="37">
        <f t="shared" ref="D24:I24" si="3">D9+D12+D15+D18+D19+D20+D21+D22+D23</f>
        <v>29434711</v>
      </c>
      <c r="E24" s="37">
        <f t="shared" si="3"/>
        <v>831241</v>
      </c>
      <c r="F24" s="37">
        <f t="shared" si="3"/>
        <v>30265952</v>
      </c>
      <c r="G24" s="38">
        <f t="shared" si="3"/>
        <v>29154027</v>
      </c>
      <c r="H24" s="37">
        <f t="shared" si="3"/>
        <v>297840</v>
      </c>
      <c r="I24" s="37">
        <f t="shared" si="3"/>
        <v>29451867</v>
      </c>
      <c r="J24" s="36">
        <f>I24/F24*100</f>
        <v>97.310228338431244</v>
      </c>
      <c r="K24" s="36">
        <v>96.36</v>
      </c>
      <c r="L24" s="35"/>
    </row>
    <row r="25" spans="1:14" ht="24" customHeight="1" thickBot="1">
      <c r="A25" s="34"/>
      <c r="B25" s="34"/>
      <c r="C25" s="33"/>
      <c r="D25" s="34"/>
      <c r="E25" s="34"/>
      <c r="F25" s="33"/>
      <c r="I25" s="33"/>
      <c r="J25" s="32"/>
    </row>
    <row r="26" spans="1:14" ht="24" customHeight="1">
      <c r="B26" s="4"/>
      <c r="C26" s="4"/>
      <c r="D26" s="4"/>
      <c r="E26" s="166" t="s">
        <v>14</v>
      </c>
      <c r="F26" s="166"/>
      <c r="G26" s="166"/>
      <c r="H26" s="166"/>
      <c r="I26" s="166"/>
      <c r="J26" s="166"/>
      <c r="K26" s="166"/>
    </row>
    <row r="27" spans="1:14" ht="24" customHeight="1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4" ht="24" customHeight="1">
      <c r="D28" s="31"/>
      <c r="E28" s="30"/>
      <c r="F28" s="30"/>
      <c r="G28" s="30"/>
      <c r="H28" s="30"/>
      <c r="I28" s="30"/>
    </row>
  </sheetData>
  <mergeCells count="13">
    <mergeCell ref="A6:C6"/>
    <mergeCell ref="J5:J7"/>
    <mergeCell ref="K5:K7"/>
    <mergeCell ref="E26:K26"/>
    <mergeCell ref="J4:K4"/>
    <mergeCell ref="E6:E7"/>
    <mergeCell ref="F6:F7"/>
    <mergeCell ref="G6:G7"/>
    <mergeCell ref="H6:H7"/>
    <mergeCell ref="I6:I7"/>
    <mergeCell ref="G5:I5"/>
    <mergeCell ref="D5:F5"/>
    <mergeCell ref="D6:D7"/>
  </mergeCells>
  <phoneticPr fontId="2"/>
  <pageMargins left="0.59055118110236227" right="0.78740157480314965" top="0.98425196850393704" bottom="0.98425196850393704" header="0.51181102362204722" footer="0.51181102362204722"/>
  <pageSetup paperSize="9" scale="77" fitToHeight="0" orientation="portrait" horizontalDpi="300" verticalDpi="300" r:id="rId1"/>
  <headerFooter alignWithMargins="0">
    <oddFooter>&amp;C&amp;"ＭＳ Ｐ明朝,標準"－６４－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B6BA-BFA3-4AF5-896C-38AF47BE5659}">
  <dimension ref="A1:K74"/>
  <sheetViews>
    <sheetView view="pageBreakPreview" zoomScaleNormal="100" zoomScaleSheetLayoutView="100" workbookViewId="0">
      <selection activeCell="A2" sqref="A2"/>
    </sheetView>
  </sheetViews>
  <sheetFormatPr defaultRowHeight="26.1" customHeight="1"/>
  <cols>
    <col min="1" max="1" width="1.625" style="4" customWidth="1"/>
    <col min="2" max="2" width="23.125" style="4" customWidth="1"/>
    <col min="3" max="3" width="1.625" style="4" customWidth="1"/>
    <col min="4" max="5" width="10.125" style="57" customWidth="1"/>
    <col min="6" max="6" width="13.125" style="57" bestFit="1" customWidth="1"/>
    <col min="7" max="8" width="10.875" style="4" customWidth="1"/>
    <col min="9" max="9" width="9.875" style="4" customWidth="1"/>
    <col min="10" max="10" width="18.875" style="56" bestFit="1" customWidth="1"/>
    <col min="11" max="11" width="9" style="56"/>
    <col min="12" max="16384" width="9" style="4"/>
  </cols>
  <sheetData>
    <row r="1" spans="1:11" ht="9.75" customHeight="1">
      <c r="A1" s="58"/>
      <c r="B1" s="58"/>
      <c r="C1" s="58"/>
      <c r="D1" s="59"/>
      <c r="E1" s="59"/>
      <c r="F1" s="59"/>
      <c r="G1" s="58"/>
      <c r="H1" s="58"/>
      <c r="I1" s="58"/>
    </row>
    <row r="2" spans="1:11" ht="24" customHeight="1">
      <c r="A2" s="58"/>
      <c r="B2" s="58"/>
      <c r="C2" s="58"/>
      <c r="D2" s="59"/>
      <c r="E2" s="59"/>
      <c r="F2" s="122"/>
      <c r="G2" s="58"/>
      <c r="H2" s="58"/>
      <c r="I2" s="58"/>
    </row>
    <row r="3" spans="1:11" s="13" customFormat="1" ht="24" customHeight="1">
      <c r="A3" s="123" t="s">
        <v>96</v>
      </c>
      <c r="B3" s="7"/>
      <c r="C3" s="7"/>
      <c r="D3" s="122"/>
      <c r="E3" s="122"/>
      <c r="F3" s="122"/>
      <c r="G3" s="7"/>
      <c r="H3" s="7"/>
      <c r="I3" s="58"/>
      <c r="J3" s="56"/>
      <c r="K3" s="56"/>
    </row>
    <row r="4" spans="1:11" s="13" customFormat="1" ht="24" customHeight="1" thickBot="1">
      <c r="A4" s="97"/>
      <c r="B4" s="97" t="s">
        <v>95</v>
      </c>
      <c r="C4" s="64"/>
      <c r="D4" s="96"/>
      <c r="E4" s="96"/>
      <c r="F4" s="95"/>
      <c r="G4" s="64"/>
      <c r="H4" s="64"/>
      <c r="I4" s="95" t="s">
        <v>3</v>
      </c>
      <c r="J4" s="56"/>
      <c r="K4" s="56"/>
    </row>
    <row r="5" spans="1:11" ht="26.1" customHeight="1">
      <c r="A5" s="58"/>
      <c r="B5" s="183" t="s">
        <v>70</v>
      </c>
      <c r="C5" s="93"/>
      <c r="D5" s="178" t="s">
        <v>69</v>
      </c>
      <c r="E5" s="179"/>
      <c r="F5" s="180"/>
      <c r="G5" s="178" t="s">
        <v>68</v>
      </c>
      <c r="H5" s="179"/>
      <c r="I5" s="180"/>
    </row>
    <row r="6" spans="1:11" ht="26.1" customHeight="1">
      <c r="A6" s="58"/>
      <c r="B6" s="183"/>
      <c r="C6" s="93"/>
      <c r="D6" s="92" t="s">
        <v>67</v>
      </c>
      <c r="E6" s="181" t="s">
        <v>66</v>
      </c>
      <c r="F6" s="182"/>
      <c r="G6" s="92" t="s">
        <v>67</v>
      </c>
      <c r="H6" s="181" t="s">
        <v>66</v>
      </c>
      <c r="I6" s="182"/>
    </row>
    <row r="7" spans="1:11" ht="26.1" customHeight="1">
      <c r="A7" s="91"/>
      <c r="B7" s="184"/>
      <c r="C7" s="90"/>
      <c r="D7" s="89" t="s">
        <v>65</v>
      </c>
      <c r="E7" s="121" t="s">
        <v>2</v>
      </c>
      <c r="F7" s="120" t="s">
        <v>64</v>
      </c>
      <c r="G7" s="89" t="s">
        <v>65</v>
      </c>
      <c r="H7" s="121" t="s">
        <v>2</v>
      </c>
      <c r="I7" s="120" t="s">
        <v>64</v>
      </c>
    </row>
    <row r="8" spans="1:11" ht="26.1" customHeight="1">
      <c r="A8" s="58"/>
      <c r="B8" s="103" t="s">
        <v>94</v>
      </c>
      <c r="C8" s="119"/>
      <c r="D8" s="81">
        <v>3784119</v>
      </c>
      <c r="E8" s="59">
        <v>3854239</v>
      </c>
      <c r="F8" s="72">
        <f t="shared" ref="F8:F14" si="0">E8/$E$30*100</f>
        <v>20.660523249178816</v>
      </c>
      <c r="G8" s="81">
        <v>3532609</v>
      </c>
      <c r="H8" s="59">
        <v>3734375</v>
      </c>
      <c r="I8" s="72">
        <f t="shared" ref="I8:I14" si="1">H8/$H$30*100</f>
        <v>18.636129040886676</v>
      </c>
    </row>
    <row r="9" spans="1:11" ht="26.1" customHeight="1">
      <c r="A9" s="58"/>
      <c r="B9" s="103" t="s">
        <v>93</v>
      </c>
      <c r="C9" s="69"/>
      <c r="D9" s="81">
        <v>112738</v>
      </c>
      <c r="E9" s="59">
        <v>117752</v>
      </c>
      <c r="F9" s="72">
        <f t="shared" si="0"/>
        <v>0.6312057798276921</v>
      </c>
      <c r="G9" s="81">
        <v>121100</v>
      </c>
      <c r="H9" s="59">
        <v>117677</v>
      </c>
      <c r="I9" s="72">
        <f t="shared" si="1"/>
        <v>0.58725857931900816</v>
      </c>
    </row>
    <row r="10" spans="1:11" ht="26.1" customHeight="1">
      <c r="A10" s="58"/>
      <c r="B10" s="103" t="s">
        <v>92</v>
      </c>
      <c r="C10" s="69"/>
      <c r="D10" s="81">
        <v>1000</v>
      </c>
      <c r="E10" s="59">
        <v>850</v>
      </c>
      <c r="F10" s="72">
        <f t="shared" si="0"/>
        <v>4.5563974527272422E-3</v>
      </c>
      <c r="G10" s="81">
        <v>1000</v>
      </c>
      <c r="H10" s="59">
        <v>1219</v>
      </c>
      <c r="I10" s="72">
        <f t="shared" si="1"/>
        <v>6.0833315617314426E-3</v>
      </c>
    </row>
    <row r="11" spans="1:11" ht="26.1" customHeight="1">
      <c r="A11" s="58"/>
      <c r="B11" s="103" t="s">
        <v>91</v>
      </c>
      <c r="C11" s="69"/>
      <c r="D11" s="81">
        <v>26000</v>
      </c>
      <c r="E11" s="59">
        <v>17387</v>
      </c>
      <c r="F11" s="72">
        <f t="shared" si="0"/>
        <v>9.3202450012433602E-2</v>
      </c>
      <c r="G11" s="81">
        <v>14000</v>
      </c>
      <c r="H11" s="59">
        <v>25084</v>
      </c>
      <c r="I11" s="72">
        <f t="shared" si="1"/>
        <v>0.12517989244829494</v>
      </c>
    </row>
    <row r="12" spans="1:11" ht="26.1" customHeight="1">
      <c r="A12" s="58"/>
      <c r="B12" s="106" t="s">
        <v>90</v>
      </c>
      <c r="C12" s="69"/>
      <c r="D12" s="81">
        <v>4000</v>
      </c>
      <c r="E12" s="59">
        <v>21372</v>
      </c>
      <c r="F12" s="72">
        <f t="shared" si="0"/>
        <v>0.11456391336433722</v>
      </c>
      <c r="G12" s="81">
        <v>8000</v>
      </c>
      <c r="H12" s="59">
        <v>35144</v>
      </c>
      <c r="I12" s="72">
        <f t="shared" si="1"/>
        <v>0.17538359672312537</v>
      </c>
    </row>
    <row r="13" spans="1:11" s="111" customFormat="1" ht="26.1" customHeight="1">
      <c r="A13" s="118"/>
      <c r="B13" s="117" t="s">
        <v>89</v>
      </c>
      <c r="C13" s="116"/>
      <c r="D13" s="114">
        <v>77000</v>
      </c>
      <c r="E13" s="113">
        <v>91528</v>
      </c>
      <c r="F13" s="115">
        <f t="shared" si="0"/>
        <v>0.49063287770966951</v>
      </c>
      <c r="G13" s="114">
        <v>95000</v>
      </c>
      <c r="H13" s="113">
        <v>105106</v>
      </c>
      <c r="I13" s="72">
        <f t="shared" si="1"/>
        <v>0.52452391068691151</v>
      </c>
      <c r="J13" s="112"/>
      <c r="K13" s="112"/>
    </row>
    <row r="14" spans="1:11" ht="26.1" customHeight="1">
      <c r="A14" s="58"/>
      <c r="B14" s="103" t="s">
        <v>88</v>
      </c>
      <c r="C14" s="69"/>
      <c r="D14" s="79">
        <v>771000</v>
      </c>
      <c r="E14" s="59">
        <v>821902</v>
      </c>
      <c r="F14" s="72">
        <f t="shared" si="0"/>
        <v>4.4057790343428538</v>
      </c>
      <c r="G14" s="79">
        <v>783000</v>
      </c>
      <c r="H14" s="59">
        <v>869360</v>
      </c>
      <c r="I14" s="72">
        <f t="shared" si="1"/>
        <v>4.3384783646487675</v>
      </c>
    </row>
    <row r="15" spans="1:11" ht="26.1" customHeight="1">
      <c r="A15" s="58"/>
      <c r="B15" s="103" t="s">
        <v>87</v>
      </c>
      <c r="C15" s="69"/>
      <c r="D15" s="110" t="s">
        <v>0</v>
      </c>
      <c r="E15" s="109" t="s">
        <v>0</v>
      </c>
      <c r="F15" s="72" t="s">
        <v>0</v>
      </c>
      <c r="G15" s="108" t="s">
        <v>0</v>
      </c>
      <c r="H15" s="77" t="s">
        <v>0</v>
      </c>
      <c r="I15" s="72" t="s">
        <v>0</v>
      </c>
    </row>
    <row r="16" spans="1:11" ht="26.1" customHeight="1">
      <c r="A16" s="58"/>
      <c r="B16" s="103" t="s">
        <v>86</v>
      </c>
      <c r="C16" s="69"/>
      <c r="D16" s="107">
        <v>16000</v>
      </c>
      <c r="E16" s="59">
        <v>22061</v>
      </c>
      <c r="F16" s="72">
        <f t="shared" ref="F16:F29" si="2">E16/$E$30*100</f>
        <v>0.11825727553484199</v>
      </c>
      <c r="G16" s="107">
        <v>34000</v>
      </c>
      <c r="H16" s="59">
        <v>22497</v>
      </c>
      <c r="I16" s="72">
        <f t="shared" ref="I16:I30" si="3">H16/$H$30*100</f>
        <v>0.1122696555736442</v>
      </c>
    </row>
    <row r="17" spans="1:9" ht="26.1" customHeight="1">
      <c r="A17" s="58"/>
      <c r="B17" s="103" t="s">
        <v>85</v>
      </c>
      <c r="C17" s="69"/>
      <c r="D17" s="107">
        <v>20000</v>
      </c>
      <c r="E17" s="59">
        <v>24138</v>
      </c>
      <c r="F17" s="72">
        <f t="shared" si="2"/>
        <v>0.12939096672227079</v>
      </c>
      <c r="G17" s="107">
        <v>168425</v>
      </c>
      <c r="H17" s="59">
        <v>145182</v>
      </c>
      <c r="I17" s="72">
        <f t="shared" si="3"/>
        <v>0.72452029761714054</v>
      </c>
    </row>
    <row r="18" spans="1:9" ht="26.1" customHeight="1">
      <c r="A18" s="58"/>
      <c r="B18" s="103" t="s">
        <v>84</v>
      </c>
      <c r="C18" s="69"/>
      <c r="D18" s="79">
        <v>4360000</v>
      </c>
      <c r="E18" s="59">
        <v>4562085</v>
      </c>
      <c r="F18" s="72">
        <f t="shared" si="2"/>
        <v>24.454908791911954</v>
      </c>
      <c r="G18" s="79">
        <v>4420000</v>
      </c>
      <c r="H18" s="59">
        <v>4695557</v>
      </c>
      <c r="I18" s="72">
        <f t="shared" si="3"/>
        <v>23.432838472525848</v>
      </c>
    </row>
    <row r="19" spans="1:9" ht="26.1" customHeight="1">
      <c r="A19" s="58"/>
      <c r="B19" s="106" t="s">
        <v>83</v>
      </c>
      <c r="C19" s="69"/>
      <c r="D19" s="79">
        <v>6000</v>
      </c>
      <c r="E19" s="59">
        <v>4024</v>
      </c>
      <c r="F19" s="72">
        <f t="shared" si="2"/>
        <v>2.1570521587969911E-2</v>
      </c>
      <c r="G19" s="79">
        <v>6000</v>
      </c>
      <c r="H19" s="59">
        <v>3977</v>
      </c>
      <c r="I19" s="72">
        <f t="shared" si="3"/>
        <v>1.9846931600497088E-2</v>
      </c>
    </row>
    <row r="20" spans="1:9" ht="26.1" customHeight="1">
      <c r="A20" s="58"/>
      <c r="B20" s="103" t="s">
        <v>82</v>
      </c>
      <c r="C20" s="69"/>
      <c r="D20" s="81">
        <v>126373</v>
      </c>
      <c r="E20" s="59">
        <v>121267</v>
      </c>
      <c r="F20" s="72">
        <f t="shared" si="2"/>
        <v>0.65004782341161704</v>
      </c>
      <c r="G20" s="81">
        <v>129308</v>
      </c>
      <c r="H20" s="59">
        <v>128543</v>
      </c>
      <c r="I20" s="72">
        <f t="shared" si="3"/>
        <v>0.6414845684492575</v>
      </c>
    </row>
    <row r="21" spans="1:9" ht="26.1" customHeight="1">
      <c r="A21" s="58"/>
      <c r="B21" s="103" t="s">
        <v>81</v>
      </c>
      <c r="C21" s="69"/>
      <c r="D21" s="81">
        <v>346256</v>
      </c>
      <c r="E21" s="59">
        <v>327649</v>
      </c>
      <c r="F21" s="72">
        <f t="shared" si="2"/>
        <v>1.7563518458689742</v>
      </c>
      <c r="G21" s="81">
        <v>369689</v>
      </c>
      <c r="H21" s="59">
        <v>343463</v>
      </c>
      <c r="I21" s="72">
        <f t="shared" si="3"/>
        <v>1.7140273241894721</v>
      </c>
    </row>
    <row r="22" spans="1:9" ht="26.1" customHeight="1">
      <c r="A22" s="58"/>
      <c r="B22" s="103" t="s">
        <v>80</v>
      </c>
      <c r="C22" s="69"/>
      <c r="D22" s="81">
        <v>2477256</v>
      </c>
      <c r="E22" s="59">
        <v>3299355</v>
      </c>
      <c r="F22" s="72">
        <f t="shared" si="2"/>
        <v>17.686085550168109</v>
      </c>
      <c r="G22" s="81">
        <v>2773328</v>
      </c>
      <c r="H22" s="59">
        <v>3390840</v>
      </c>
      <c r="I22" s="72">
        <f t="shared" si="3"/>
        <v>16.921742405891258</v>
      </c>
    </row>
    <row r="23" spans="1:9" ht="26.1" customHeight="1">
      <c r="A23" s="58"/>
      <c r="B23" s="103" t="s">
        <v>79</v>
      </c>
      <c r="C23" s="69"/>
      <c r="D23" s="81">
        <v>1523871</v>
      </c>
      <c r="E23" s="59">
        <v>1397387</v>
      </c>
      <c r="F23" s="72">
        <f t="shared" si="2"/>
        <v>7.490647726204898</v>
      </c>
      <c r="G23" s="81">
        <v>1442551</v>
      </c>
      <c r="H23" s="59">
        <v>1503647</v>
      </c>
      <c r="I23" s="72">
        <f t="shared" si="3"/>
        <v>7.5038418808882676</v>
      </c>
    </row>
    <row r="24" spans="1:9" ht="26.1" customHeight="1">
      <c r="A24" s="58"/>
      <c r="B24" s="103" t="s">
        <v>78</v>
      </c>
      <c r="C24" s="69"/>
      <c r="D24" s="81">
        <v>9334</v>
      </c>
      <c r="E24" s="59">
        <v>76551</v>
      </c>
      <c r="F24" s="72">
        <f t="shared" si="2"/>
        <v>0.41034915459261551</v>
      </c>
      <c r="G24" s="81">
        <v>13130</v>
      </c>
      <c r="H24" s="59">
        <v>16730</v>
      </c>
      <c r="I24" s="72">
        <f t="shared" si="3"/>
        <v>8.3489858103172304E-2</v>
      </c>
    </row>
    <row r="25" spans="1:9" ht="26.1" customHeight="1">
      <c r="A25" s="58"/>
      <c r="B25" s="103" t="s">
        <v>77</v>
      </c>
      <c r="C25" s="69"/>
      <c r="D25" s="81">
        <v>1302151</v>
      </c>
      <c r="E25" s="59">
        <v>1744873</v>
      </c>
      <c r="F25" s="72">
        <f t="shared" si="2"/>
        <v>9.3533351676853442</v>
      </c>
      <c r="G25" s="81">
        <v>1513151</v>
      </c>
      <c r="H25" s="59">
        <v>2306475</v>
      </c>
      <c r="I25" s="72">
        <f t="shared" si="3"/>
        <v>11.510297099134151</v>
      </c>
    </row>
    <row r="26" spans="1:9" ht="26.1" customHeight="1">
      <c r="A26" s="58"/>
      <c r="B26" s="103" t="s">
        <v>76</v>
      </c>
      <c r="C26" s="69"/>
      <c r="D26" s="81">
        <v>1286000</v>
      </c>
      <c r="E26" s="59">
        <v>350000</v>
      </c>
      <c r="F26" s="72">
        <f t="shared" si="2"/>
        <v>1.8761636570053351</v>
      </c>
      <c r="G26" s="81">
        <v>1402759</v>
      </c>
      <c r="H26" s="59">
        <v>703851</v>
      </c>
      <c r="I26" s="72">
        <f t="shared" si="3"/>
        <v>3.5125176399148792</v>
      </c>
    </row>
    <row r="27" spans="1:9" ht="26.1" customHeight="1">
      <c r="A27" s="58"/>
      <c r="B27" s="103" t="s">
        <v>75</v>
      </c>
      <c r="C27" s="69"/>
      <c r="D27" s="105">
        <v>1</v>
      </c>
      <c r="E27" s="59">
        <v>509102</v>
      </c>
      <c r="F27" s="72">
        <f t="shared" si="2"/>
        <v>2.7290247717392289</v>
      </c>
      <c r="G27" s="105">
        <v>1</v>
      </c>
      <c r="H27" s="59">
        <v>340350</v>
      </c>
      <c r="I27" s="72">
        <f t="shared" si="3"/>
        <v>1.6984921222602927</v>
      </c>
    </row>
    <row r="28" spans="1:9" ht="26.1" customHeight="1">
      <c r="A28" s="58"/>
      <c r="B28" s="103" t="s">
        <v>74</v>
      </c>
      <c r="C28" s="69"/>
      <c r="D28" s="81">
        <v>506501</v>
      </c>
      <c r="E28" s="59">
        <v>573972</v>
      </c>
      <c r="F28" s="72">
        <f t="shared" si="2"/>
        <v>3.076758304396189</v>
      </c>
      <c r="G28" s="81">
        <v>496749</v>
      </c>
      <c r="H28" s="59">
        <v>596741</v>
      </c>
      <c r="I28" s="72">
        <f t="shared" si="3"/>
        <v>2.9779929117958845</v>
      </c>
    </row>
    <row r="29" spans="1:9" ht="26.1" customHeight="1">
      <c r="A29" s="58"/>
      <c r="B29" s="103" t="s">
        <v>73</v>
      </c>
      <c r="C29" s="69"/>
      <c r="D29" s="81">
        <v>1074400</v>
      </c>
      <c r="E29" s="104">
        <v>717595</v>
      </c>
      <c r="F29" s="72">
        <f t="shared" si="2"/>
        <v>3.8466447412821245</v>
      </c>
      <c r="G29" s="81">
        <v>1696200</v>
      </c>
      <c r="H29" s="104">
        <v>952544</v>
      </c>
      <c r="I29" s="72">
        <f t="shared" si="3"/>
        <v>4.7536021157817192</v>
      </c>
    </row>
    <row r="30" spans="1:9" ht="26.1" customHeight="1">
      <c r="A30" s="58"/>
      <c r="B30" s="103" t="s">
        <v>72</v>
      </c>
      <c r="C30" s="69"/>
      <c r="D30" s="101">
        <f>SUM(D8:D29)</f>
        <v>17830000</v>
      </c>
      <c r="E30" s="99">
        <f>SUM(E8:E29)</f>
        <v>18655089</v>
      </c>
      <c r="F30" s="102">
        <f>SUM(F8:F14,F16:F29)</f>
        <v>99.999999999999986</v>
      </c>
      <c r="G30" s="101">
        <f>SUM(G8:G29)</f>
        <v>19020000</v>
      </c>
      <c r="H30" s="99">
        <f>SUM(H8:H29)</f>
        <v>20038362</v>
      </c>
      <c r="I30" s="72">
        <f t="shared" si="3"/>
        <v>100</v>
      </c>
    </row>
    <row r="31" spans="1:9" ht="26.1" customHeight="1" thickBot="1">
      <c r="A31" s="64"/>
      <c r="B31" s="64"/>
      <c r="C31" s="63"/>
      <c r="D31" s="95"/>
      <c r="E31" s="95"/>
      <c r="F31" s="100"/>
      <c r="G31" s="95"/>
      <c r="H31" s="95"/>
      <c r="I31" s="100"/>
    </row>
    <row r="32" spans="1:9" ht="24" customHeight="1">
      <c r="A32" s="7"/>
      <c r="B32" s="7"/>
      <c r="C32" s="7"/>
      <c r="D32" s="99"/>
      <c r="E32" s="177"/>
      <c r="F32" s="177"/>
      <c r="G32" s="99"/>
      <c r="H32" s="99"/>
      <c r="I32" s="98" t="s">
        <v>49</v>
      </c>
    </row>
    <row r="33" spans="1:11" ht="26.1" customHeight="1">
      <c r="A33" s="7"/>
      <c r="B33" s="58"/>
      <c r="C33" s="58"/>
      <c r="D33" s="59"/>
      <c r="E33" s="59"/>
      <c r="F33" s="59"/>
      <c r="G33" s="58"/>
      <c r="H33" s="58"/>
      <c r="I33" s="58"/>
    </row>
    <row r="34" spans="1:11" s="13" customFormat="1" ht="24" customHeight="1" thickBot="1">
      <c r="A34" s="58"/>
      <c r="B34" s="97" t="s">
        <v>71</v>
      </c>
      <c r="C34" s="64"/>
      <c r="D34" s="96"/>
      <c r="E34" s="96"/>
      <c r="F34" s="95"/>
      <c r="G34" s="64"/>
      <c r="H34" s="64"/>
      <c r="I34" s="95" t="s">
        <v>3</v>
      </c>
      <c r="J34" s="56"/>
      <c r="K34" s="56"/>
    </row>
    <row r="35" spans="1:11" ht="26.1" customHeight="1">
      <c r="A35" s="94"/>
      <c r="B35" s="183" t="s">
        <v>70</v>
      </c>
      <c r="C35" s="93"/>
      <c r="D35" s="178" t="s">
        <v>69</v>
      </c>
      <c r="E35" s="179"/>
      <c r="F35" s="180"/>
      <c r="G35" s="178" t="s">
        <v>68</v>
      </c>
      <c r="H35" s="179"/>
      <c r="I35" s="180"/>
    </row>
    <row r="36" spans="1:11" ht="26.1" customHeight="1">
      <c r="A36" s="7"/>
      <c r="B36" s="183"/>
      <c r="C36" s="93"/>
      <c r="D36" s="92" t="s">
        <v>67</v>
      </c>
      <c r="E36" s="181" t="s">
        <v>66</v>
      </c>
      <c r="F36" s="182"/>
      <c r="G36" s="92" t="s">
        <v>67</v>
      </c>
      <c r="H36" s="181" t="s">
        <v>66</v>
      </c>
      <c r="I36" s="182"/>
    </row>
    <row r="37" spans="1:11" ht="26.1" customHeight="1">
      <c r="A37" s="91"/>
      <c r="B37" s="184"/>
      <c r="C37" s="90"/>
      <c r="D37" s="89" t="s">
        <v>65</v>
      </c>
      <c r="E37" s="88" t="s">
        <v>2</v>
      </c>
      <c r="F37" s="87" t="s">
        <v>64</v>
      </c>
      <c r="G37" s="89" t="s">
        <v>65</v>
      </c>
      <c r="H37" s="88" t="s">
        <v>2</v>
      </c>
      <c r="I37" s="87" t="s">
        <v>64</v>
      </c>
    </row>
    <row r="38" spans="1:11" ht="26.1" customHeight="1">
      <c r="A38" s="58"/>
      <c r="B38" s="86"/>
      <c r="C38" s="85"/>
      <c r="D38" s="84"/>
      <c r="E38" s="83"/>
      <c r="F38" s="82"/>
      <c r="G38" s="84"/>
      <c r="H38" s="83"/>
      <c r="I38" s="82"/>
    </row>
    <row r="39" spans="1:11" ht="26.1" customHeight="1">
      <c r="A39" s="58"/>
      <c r="B39" s="70" t="s">
        <v>63</v>
      </c>
      <c r="C39" s="69"/>
      <c r="D39" s="79">
        <v>144944</v>
      </c>
      <c r="E39" s="59">
        <v>144148</v>
      </c>
      <c r="F39" s="72">
        <f t="shared" ref="F39:F50" si="4">E39/$E$52*100</f>
        <v>0.78706008313850395</v>
      </c>
      <c r="G39" s="79">
        <v>153304</v>
      </c>
      <c r="H39" s="59">
        <v>147993</v>
      </c>
      <c r="I39" s="72">
        <f t="shared" ref="I39:I48" si="5">H39/$H$52*100</f>
        <v>0.75462898823074931</v>
      </c>
      <c r="J39" s="74"/>
    </row>
    <row r="40" spans="1:11" ht="26.1" customHeight="1">
      <c r="A40" s="58"/>
      <c r="B40" s="70" t="s">
        <v>62</v>
      </c>
      <c r="C40" s="69"/>
      <c r="D40" s="79">
        <v>3343567</v>
      </c>
      <c r="E40" s="59">
        <v>3991089</v>
      </c>
      <c r="F40" s="72">
        <f t="shared" si="4"/>
        <v>21.791678276168717</v>
      </c>
      <c r="G40" s="79">
        <v>4297142</v>
      </c>
      <c r="H40" s="59">
        <v>4979587</v>
      </c>
      <c r="I40" s="72">
        <f t="shared" si="5"/>
        <v>25.39134080407176</v>
      </c>
      <c r="J40" s="74"/>
    </row>
    <row r="41" spans="1:11" ht="26.1" customHeight="1">
      <c r="A41" s="58"/>
      <c r="B41" s="70" t="s">
        <v>61</v>
      </c>
      <c r="C41" s="69"/>
      <c r="D41" s="79">
        <v>6889043</v>
      </c>
      <c r="E41" s="59">
        <v>7153337</v>
      </c>
      <c r="F41" s="72">
        <f t="shared" si="4"/>
        <v>39.057815675123734</v>
      </c>
      <c r="G41" s="79">
        <v>7222458</v>
      </c>
      <c r="H41" s="59">
        <v>7061511</v>
      </c>
      <c r="I41" s="72">
        <f t="shared" si="5"/>
        <v>36.007249676067829</v>
      </c>
      <c r="J41" s="74"/>
    </row>
    <row r="42" spans="1:11" ht="26.1" customHeight="1">
      <c r="A42" s="58"/>
      <c r="B42" s="70" t="s">
        <v>60</v>
      </c>
      <c r="C42" s="69"/>
      <c r="D42" s="81">
        <v>1191960</v>
      </c>
      <c r="E42" s="59">
        <v>1130883</v>
      </c>
      <c r="F42" s="72">
        <f t="shared" si="4"/>
        <v>6.1747153481138879</v>
      </c>
      <c r="G42" s="81">
        <v>1247587</v>
      </c>
      <c r="H42" s="59">
        <v>1303620</v>
      </c>
      <c r="I42" s="72">
        <f t="shared" si="5"/>
        <v>6.6472700846483921</v>
      </c>
      <c r="J42" s="74"/>
    </row>
    <row r="43" spans="1:11" ht="26.1" customHeight="1">
      <c r="A43" s="58"/>
      <c r="B43" s="70" t="s">
        <v>59</v>
      </c>
      <c r="C43" s="69"/>
      <c r="D43" s="79">
        <v>49137</v>
      </c>
      <c r="E43" s="59">
        <v>43863</v>
      </c>
      <c r="F43" s="72">
        <f t="shared" si="4"/>
        <v>0.23949563245209229</v>
      </c>
      <c r="G43" s="79">
        <v>50799</v>
      </c>
      <c r="H43" s="59">
        <v>46702</v>
      </c>
      <c r="I43" s="72">
        <f t="shared" si="5"/>
        <v>0.2381374998030478</v>
      </c>
      <c r="J43" s="74"/>
    </row>
    <row r="44" spans="1:11" ht="26.1" customHeight="1">
      <c r="A44" s="58"/>
      <c r="B44" s="70" t="s">
        <v>58</v>
      </c>
      <c r="C44" s="69"/>
      <c r="D44" s="79">
        <v>937695</v>
      </c>
      <c r="E44" s="59">
        <v>896809</v>
      </c>
      <c r="F44" s="72">
        <f t="shared" si="4"/>
        <v>4.8966518168781983</v>
      </c>
      <c r="G44" s="79">
        <v>679549</v>
      </c>
      <c r="H44" s="59">
        <v>910545</v>
      </c>
      <c r="I44" s="72">
        <f t="shared" si="5"/>
        <v>4.6429469778203538</v>
      </c>
      <c r="J44" s="74"/>
      <c r="K44" s="80"/>
    </row>
    <row r="45" spans="1:11" ht="26.1" customHeight="1">
      <c r="A45" s="58"/>
      <c r="B45" s="70" t="s">
        <v>57</v>
      </c>
      <c r="C45" s="69"/>
      <c r="D45" s="79">
        <v>662374</v>
      </c>
      <c r="E45" s="59">
        <v>703353</v>
      </c>
      <c r="F45" s="72">
        <f t="shared" si="4"/>
        <v>3.8403659478849246</v>
      </c>
      <c r="G45" s="79">
        <v>670146</v>
      </c>
      <c r="H45" s="59">
        <v>709227</v>
      </c>
      <c r="I45" s="72">
        <f t="shared" si="5"/>
        <v>3.6164092452746393</v>
      </c>
      <c r="J45" s="74"/>
      <c r="K45" s="80"/>
    </row>
    <row r="46" spans="1:11" ht="26.1" customHeight="1">
      <c r="A46" s="58"/>
      <c r="B46" s="70" t="s">
        <v>56</v>
      </c>
      <c r="C46" s="69"/>
      <c r="D46" s="79">
        <v>1364278</v>
      </c>
      <c r="E46" s="59">
        <v>1196040</v>
      </c>
      <c r="F46" s="72">
        <f t="shared" si="4"/>
        <v>6.5304779937076907</v>
      </c>
      <c r="G46" s="79">
        <v>1374514</v>
      </c>
      <c r="H46" s="59">
        <v>1199377</v>
      </c>
      <c r="I46" s="72">
        <f t="shared" si="5"/>
        <v>6.1157260952695829</v>
      </c>
      <c r="J46" s="74"/>
    </row>
    <row r="47" spans="1:11" ht="26.1" customHeight="1">
      <c r="A47" s="58"/>
      <c r="B47" s="70" t="s">
        <v>55</v>
      </c>
      <c r="C47" s="69"/>
      <c r="D47" s="79">
        <v>504206</v>
      </c>
      <c r="E47" s="59">
        <v>465458</v>
      </c>
      <c r="F47" s="72">
        <f t="shared" si="4"/>
        <v>2.5414394384763002</v>
      </c>
      <c r="G47" s="79">
        <v>476328</v>
      </c>
      <c r="H47" s="59">
        <v>434068</v>
      </c>
      <c r="I47" s="72">
        <f t="shared" si="5"/>
        <v>2.2133499264380405</v>
      </c>
      <c r="J47" s="74"/>
    </row>
    <row r="48" spans="1:11" ht="26.1" customHeight="1">
      <c r="A48" s="58"/>
      <c r="B48" s="70" t="s">
        <v>54</v>
      </c>
      <c r="C48" s="69"/>
      <c r="D48" s="79">
        <v>1101736</v>
      </c>
      <c r="E48" s="59">
        <v>1025027</v>
      </c>
      <c r="F48" s="72">
        <f t="shared" si="4"/>
        <v>5.5967327735328354</v>
      </c>
      <c r="G48" s="79">
        <v>1291382</v>
      </c>
      <c r="H48" s="59">
        <v>1306069</v>
      </c>
      <c r="I48" s="72">
        <f t="shared" si="5"/>
        <v>6.6597577454984123</v>
      </c>
      <c r="J48" s="74"/>
    </row>
    <row r="49" spans="1:10" ht="26.1" customHeight="1">
      <c r="A49" s="58"/>
      <c r="B49" s="70" t="s">
        <v>53</v>
      </c>
      <c r="C49" s="69"/>
      <c r="D49" s="75">
        <v>0</v>
      </c>
      <c r="E49" s="59">
        <v>0</v>
      </c>
      <c r="F49" s="72">
        <f t="shared" si="4"/>
        <v>0</v>
      </c>
      <c r="G49" s="78" t="s">
        <v>0</v>
      </c>
      <c r="H49" s="77" t="s">
        <v>0</v>
      </c>
      <c r="I49" s="76" t="s">
        <v>0</v>
      </c>
      <c r="J49" s="74"/>
    </row>
    <row r="50" spans="1:10" ht="26.1" customHeight="1">
      <c r="A50" s="58"/>
      <c r="B50" s="70" t="s">
        <v>52</v>
      </c>
      <c r="C50" s="69"/>
      <c r="D50" s="75">
        <v>1601060</v>
      </c>
      <c r="E50" s="59">
        <v>1564732</v>
      </c>
      <c r="F50" s="72">
        <f t="shared" si="4"/>
        <v>8.5435670145231111</v>
      </c>
      <c r="G50" s="75">
        <v>1516791</v>
      </c>
      <c r="H50" s="59">
        <v>1512660</v>
      </c>
      <c r="I50" s="72">
        <f>H50/$H$52*100</f>
        <v>7.7131829568771852</v>
      </c>
      <c r="J50" s="74"/>
    </row>
    <row r="51" spans="1:10" ht="26.1" customHeight="1">
      <c r="A51" s="58"/>
      <c r="B51" s="70" t="s">
        <v>51</v>
      </c>
      <c r="C51" s="69"/>
      <c r="D51" s="59">
        <v>40000</v>
      </c>
      <c r="E51" s="73">
        <v>0</v>
      </c>
      <c r="F51" s="72" t="s">
        <v>0</v>
      </c>
      <c r="G51" s="59">
        <v>40000</v>
      </c>
      <c r="H51" s="73">
        <v>0</v>
      </c>
      <c r="I51" s="72" t="s">
        <v>0</v>
      </c>
      <c r="J51" s="71"/>
    </row>
    <row r="52" spans="1:10" ht="26.1" customHeight="1">
      <c r="A52" s="7"/>
      <c r="B52" s="70" t="s">
        <v>50</v>
      </c>
      <c r="C52" s="69"/>
      <c r="D52" s="68">
        <f t="shared" ref="D52:I52" si="6">SUM(D39:D51)</f>
        <v>17830000</v>
      </c>
      <c r="E52" s="67">
        <f t="shared" si="6"/>
        <v>18314739</v>
      </c>
      <c r="F52" s="66">
        <f t="shared" si="6"/>
        <v>100</v>
      </c>
      <c r="G52" s="68">
        <f t="shared" si="6"/>
        <v>19020000</v>
      </c>
      <c r="H52" s="67">
        <f t="shared" si="6"/>
        <v>19611359</v>
      </c>
      <c r="I52" s="66">
        <f t="shared" si="6"/>
        <v>100</v>
      </c>
      <c r="J52" s="65"/>
    </row>
    <row r="53" spans="1:10" ht="26.1" customHeight="1" thickBot="1">
      <c r="A53" s="64"/>
      <c r="B53" s="64"/>
      <c r="C53" s="63"/>
      <c r="D53" s="62"/>
      <c r="E53" s="61"/>
      <c r="F53" s="60"/>
      <c r="G53" s="62"/>
      <c r="H53" s="61"/>
      <c r="I53" s="60"/>
    </row>
    <row r="54" spans="1:10" ht="24" customHeight="1">
      <c r="A54" s="7"/>
      <c r="B54" s="58"/>
      <c r="C54" s="58"/>
      <c r="D54" s="59"/>
      <c r="G54" s="58"/>
      <c r="H54" s="177" t="s">
        <v>49</v>
      </c>
      <c r="I54" s="177"/>
    </row>
    <row r="55" spans="1:10" ht="26.1" customHeight="1">
      <c r="A55" s="5"/>
    </row>
    <row r="58" spans="1:10" ht="26.1" customHeight="1">
      <c r="A58" s="5"/>
    </row>
    <row r="59" spans="1:10" ht="26.1" customHeight="1">
      <c r="A59" s="5"/>
    </row>
    <row r="74" spans="1:1" ht="26.1" customHeight="1">
      <c r="A74" s="5"/>
    </row>
  </sheetData>
  <mergeCells count="12">
    <mergeCell ref="H54:I54"/>
    <mergeCell ref="D5:F5"/>
    <mergeCell ref="E6:F6"/>
    <mergeCell ref="B35:B37"/>
    <mergeCell ref="G35:I35"/>
    <mergeCell ref="H36:I36"/>
    <mergeCell ref="B5:B7"/>
    <mergeCell ref="G5:I5"/>
    <mergeCell ref="H6:I6"/>
    <mergeCell ref="D35:F35"/>
    <mergeCell ref="E36:F36"/>
    <mergeCell ref="E32:F32"/>
  </mergeCells>
  <phoneticPr fontId="2"/>
  <pageMargins left="0.78740157480314965" right="0.23622047244094491" top="0.74803149606299213" bottom="0.74803149606299213" header="0.31496062992125984" footer="0.31496062992125984"/>
  <pageSetup paperSize="9" scale="90" fitToHeight="0" orientation="portrait" horizontalDpi="300" verticalDpi="300" r:id="rId1"/>
  <headerFooter differentOddEven="1" alignWithMargins="0">
    <oddFooter>&amp;C&amp;"ＭＳ Ｐ明朝,標準"－６５－</oddFooter>
    <evenFooter>&amp;C&amp;"ＭＳ Ｐ明朝,標準"－６６－</evenFooter>
  </headerFooter>
  <rowBreaks count="1" manualBreakCount="1">
    <brk id="32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E81C-9E5D-41EB-B153-4803526FCB12}">
  <sheetPr>
    <pageSetUpPr fitToPage="1"/>
  </sheetPr>
  <dimension ref="A1:W49"/>
  <sheetViews>
    <sheetView view="pageBreakPreview" zoomScaleNormal="130" zoomScaleSheetLayoutView="100" workbookViewId="0">
      <selection sqref="A1:C1"/>
    </sheetView>
  </sheetViews>
  <sheetFormatPr defaultRowHeight="18" customHeight="1"/>
  <cols>
    <col min="1" max="4" width="3.125" style="124" customWidth="1"/>
    <col min="5" max="5" width="6.75" style="124" customWidth="1"/>
    <col min="6" max="17" width="5.625" style="124" customWidth="1"/>
    <col min="18" max="18" width="6.375" style="124" customWidth="1"/>
    <col min="19" max="22" width="5.625" style="124" customWidth="1"/>
    <col min="23" max="23" width="6.25" style="124" customWidth="1"/>
    <col min="24" max="16384" width="9" style="124"/>
  </cols>
  <sheetData>
    <row r="1" spans="1:23" s="18" customFormat="1" ht="24" customHeight="1">
      <c r="A1" s="250" t="s">
        <v>173</v>
      </c>
      <c r="B1" s="250"/>
      <c r="C1" s="250"/>
      <c r="D1" s="13"/>
    </row>
    <row r="2" spans="1:23" s="18" customFormat="1" ht="24" customHeight="1" thickBot="1">
      <c r="A2" s="221" t="s">
        <v>172</v>
      </c>
      <c r="B2" s="221"/>
      <c r="C2" s="221"/>
      <c r="D2" s="221"/>
      <c r="E2" s="221"/>
      <c r="F2" s="221"/>
      <c r="G2" s="221"/>
      <c r="H2" s="25"/>
      <c r="I2" s="25"/>
      <c r="J2" s="25"/>
      <c r="K2" s="25"/>
      <c r="L2" s="25"/>
      <c r="M2" s="167" t="s">
        <v>171</v>
      </c>
      <c r="N2" s="167"/>
      <c r="O2" s="167"/>
      <c r="P2" s="167"/>
      <c r="Q2" s="19"/>
      <c r="R2" s="19"/>
    </row>
    <row r="3" spans="1:23" ht="19.5" customHeight="1">
      <c r="A3" s="222" t="s">
        <v>170</v>
      </c>
      <c r="B3" s="223"/>
      <c r="C3" s="223"/>
      <c r="D3" s="223"/>
      <c r="E3" s="223"/>
      <c r="F3" s="223"/>
      <c r="G3" s="224"/>
      <c r="H3" s="210" t="s">
        <v>113</v>
      </c>
      <c r="I3" s="211"/>
      <c r="J3" s="212"/>
      <c r="K3" s="216" t="s">
        <v>169</v>
      </c>
      <c r="L3" s="217"/>
      <c r="M3" s="218"/>
      <c r="N3" s="216" t="s">
        <v>168</v>
      </c>
      <c r="O3" s="217"/>
      <c r="P3" s="218"/>
      <c r="Q3" s="219" t="s">
        <v>167</v>
      </c>
      <c r="R3" s="237"/>
      <c r="S3" s="237"/>
      <c r="T3" s="155"/>
      <c r="U3" s="155"/>
      <c r="V3" s="155"/>
    </row>
    <row r="4" spans="1:23" ht="19.5" customHeight="1">
      <c r="A4" s="225"/>
      <c r="B4" s="226"/>
      <c r="C4" s="226"/>
      <c r="D4" s="226"/>
      <c r="E4" s="226"/>
      <c r="F4" s="226"/>
      <c r="G4" s="227"/>
      <c r="H4" s="213"/>
      <c r="I4" s="214"/>
      <c r="J4" s="215"/>
      <c r="K4" s="154" t="s">
        <v>166</v>
      </c>
      <c r="L4" s="154" t="s">
        <v>165</v>
      </c>
      <c r="M4" s="154" t="s">
        <v>164</v>
      </c>
      <c r="N4" s="154" t="s">
        <v>166</v>
      </c>
      <c r="O4" s="154" t="s">
        <v>165</v>
      </c>
      <c r="P4" s="154" t="s">
        <v>164</v>
      </c>
      <c r="Q4" s="220"/>
      <c r="R4" s="155"/>
      <c r="S4" s="155"/>
      <c r="T4" s="155"/>
      <c r="U4" s="155"/>
      <c r="V4" s="155"/>
      <c r="W4" s="153"/>
    </row>
    <row r="5" spans="1:23" ht="19.5" customHeight="1">
      <c r="A5" s="195" t="s">
        <v>163</v>
      </c>
      <c r="B5" s="196"/>
      <c r="C5" s="196"/>
      <c r="D5" s="196"/>
      <c r="E5" s="196"/>
      <c r="F5" s="196"/>
      <c r="G5" s="196"/>
      <c r="H5" s="200" t="s">
        <v>162</v>
      </c>
      <c r="I5" s="201"/>
      <c r="J5" s="202"/>
      <c r="K5" s="207" t="s">
        <v>141</v>
      </c>
      <c r="L5" s="208"/>
      <c r="M5" s="208"/>
      <c r="N5" s="208"/>
      <c r="O5" s="208"/>
      <c r="P5" s="208"/>
      <c r="Q5" s="209"/>
      <c r="R5" s="21"/>
      <c r="S5" s="21"/>
      <c r="T5" s="21"/>
      <c r="U5" s="21"/>
      <c r="V5" s="21"/>
    </row>
    <row r="6" spans="1:23" ht="19.5" customHeight="1">
      <c r="A6" s="195" t="s">
        <v>161</v>
      </c>
      <c r="B6" s="196"/>
      <c r="C6" s="196"/>
      <c r="D6" s="196"/>
      <c r="E6" s="196"/>
      <c r="F6" s="196"/>
      <c r="G6" s="196"/>
      <c r="H6" s="200" t="s">
        <v>160</v>
      </c>
      <c r="I6" s="201"/>
      <c r="J6" s="202"/>
      <c r="K6" s="207" t="s">
        <v>141</v>
      </c>
      <c r="L6" s="208"/>
      <c r="M6" s="208"/>
      <c r="N6" s="208"/>
      <c r="O6" s="208"/>
      <c r="P6" s="208"/>
      <c r="Q6" s="209"/>
      <c r="R6" s="21"/>
      <c r="S6" s="21"/>
      <c r="T6" s="21"/>
      <c r="U6" s="21"/>
      <c r="V6" s="21"/>
    </row>
    <row r="7" spans="1:23" ht="19.5" customHeight="1">
      <c r="A7" s="195" t="s">
        <v>159</v>
      </c>
      <c r="B7" s="196"/>
      <c r="C7" s="196"/>
      <c r="D7" s="196"/>
      <c r="E7" s="196"/>
      <c r="F7" s="196"/>
      <c r="G7" s="196"/>
      <c r="H7" s="200" t="s">
        <v>158</v>
      </c>
      <c r="I7" s="201"/>
      <c r="J7" s="202"/>
      <c r="K7" s="207" t="s">
        <v>141</v>
      </c>
      <c r="L7" s="208"/>
      <c r="M7" s="208"/>
      <c r="N7" s="208"/>
      <c r="O7" s="208"/>
      <c r="P7" s="208"/>
      <c r="Q7" s="209"/>
      <c r="R7" s="21"/>
      <c r="S7" s="21"/>
      <c r="T7" s="21"/>
      <c r="U7" s="21"/>
      <c r="V7" s="21"/>
    </row>
    <row r="8" spans="1:23" s="149" customFormat="1" ht="19.5" customHeight="1">
      <c r="A8" s="195" t="s">
        <v>157</v>
      </c>
      <c r="B8" s="196"/>
      <c r="C8" s="196"/>
      <c r="D8" s="196"/>
      <c r="E8" s="196"/>
      <c r="F8" s="196"/>
      <c r="G8" s="196"/>
      <c r="H8" s="234" t="s">
        <v>156</v>
      </c>
      <c r="I8" s="235"/>
      <c r="J8" s="236"/>
      <c r="K8" s="152">
        <v>30663</v>
      </c>
      <c r="L8" s="152">
        <v>14440</v>
      </c>
      <c r="M8" s="152">
        <v>16223</v>
      </c>
      <c r="N8" s="152">
        <v>16524</v>
      </c>
      <c r="O8" s="152">
        <v>7734</v>
      </c>
      <c r="P8" s="152">
        <v>8790</v>
      </c>
      <c r="Q8" s="151">
        <v>53.89</v>
      </c>
      <c r="R8" s="150"/>
      <c r="S8" s="150"/>
      <c r="T8" s="150"/>
      <c r="U8" s="150"/>
      <c r="V8" s="150"/>
    </row>
    <row r="9" spans="1:23" ht="19.5" customHeight="1">
      <c r="A9" s="195" t="s">
        <v>155</v>
      </c>
      <c r="B9" s="196"/>
      <c r="C9" s="196"/>
      <c r="D9" s="196"/>
      <c r="E9" s="196"/>
      <c r="F9" s="196"/>
      <c r="G9" s="196"/>
      <c r="H9" s="200" t="s">
        <v>154</v>
      </c>
      <c r="I9" s="201"/>
      <c r="J9" s="202"/>
      <c r="K9" s="144">
        <v>344</v>
      </c>
      <c r="L9" s="144">
        <v>203</v>
      </c>
      <c r="M9" s="144">
        <v>141</v>
      </c>
      <c r="N9" s="144">
        <v>296</v>
      </c>
      <c r="O9" s="144">
        <v>171</v>
      </c>
      <c r="P9" s="144">
        <v>125</v>
      </c>
      <c r="Q9" s="143">
        <v>86.05</v>
      </c>
      <c r="R9" s="21"/>
      <c r="S9" s="21"/>
      <c r="T9" s="21"/>
      <c r="U9" s="21"/>
      <c r="V9" s="21"/>
    </row>
    <row r="10" spans="1:23" ht="19.5" customHeight="1">
      <c r="A10" s="195" t="s">
        <v>153</v>
      </c>
      <c r="B10" s="196"/>
      <c r="C10" s="196"/>
      <c r="D10" s="196"/>
      <c r="E10" s="196"/>
      <c r="F10" s="196"/>
      <c r="G10" s="196"/>
      <c r="H10" s="200" t="s">
        <v>152</v>
      </c>
      <c r="I10" s="201"/>
      <c r="J10" s="202"/>
      <c r="K10" s="207" t="s">
        <v>141</v>
      </c>
      <c r="L10" s="208"/>
      <c r="M10" s="208"/>
      <c r="N10" s="208"/>
      <c r="O10" s="208"/>
      <c r="P10" s="208"/>
      <c r="Q10" s="209"/>
      <c r="R10" s="21"/>
      <c r="S10" s="21"/>
      <c r="T10" s="21"/>
      <c r="U10" s="21"/>
      <c r="V10" s="21"/>
    </row>
    <row r="11" spans="1:23" ht="19.5" customHeight="1">
      <c r="A11" s="195" t="s">
        <v>151</v>
      </c>
      <c r="B11" s="196"/>
      <c r="C11" s="196"/>
      <c r="D11" s="196"/>
      <c r="E11" s="196"/>
      <c r="F11" s="196"/>
      <c r="G11" s="196"/>
      <c r="H11" s="200" t="s">
        <v>150</v>
      </c>
      <c r="I11" s="201"/>
      <c r="J11" s="202"/>
      <c r="K11" s="207" t="s">
        <v>141</v>
      </c>
      <c r="L11" s="208"/>
      <c r="M11" s="208"/>
      <c r="N11" s="208"/>
      <c r="O11" s="208"/>
      <c r="P11" s="208"/>
      <c r="Q11" s="209"/>
      <c r="R11" s="21"/>
      <c r="S11" s="21"/>
      <c r="T11" s="21"/>
      <c r="U11" s="21"/>
      <c r="V11" s="21"/>
    </row>
    <row r="12" spans="1:23" ht="19.5" customHeight="1">
      <c r="A12" s="195" t="s">
        <v>149</v>
      </c>
      <c r="B12" s="196"/>
      <c r="C12" s="196"/>
      <c r="D12" s="196"/>
      <c r="E12" s="196"/>
      <c r="F12" s="196"/>
      <c r="G12" s="196"/>
      <c r="H12" s="200" t="s">
        <v>148</v>
      </c>
      <c r="I12" s="201"/>
      <c r="J12" s="202"/>
      <c r="K12" s="207" t="s">
        <v>141</v>
      </c>
      <c r="L12" s="208"/>
      <c r="M12" s="208"/>
      <c r="N12" s="208"/>
      <c r="O12" s="208"/>
      <c r="P12" s="208"/>
      <c r="Q12" s="209"/>
      <c r="R12" s="21"/>
      <c r="S12" s="21"/>
      <c r="T12" s="21"/>
      <c r="U12" s="21"/>
      <c r="V12" s="21"/>
    </row>
    <row r="13" spans="1:23" ht="19.5" customHeight="1">
      <c r="A13" s="195" t="s">
        <v>147</v>
      </c>
      <c r="B13" s="196"/>
      <c r="C13" s="196"/>
      <c r="D13" s="196"/>
      <c r="E13" s="196"/>
      <c r="F13" s="196"/>
      <c r="G13" s="196"/>
      <c r="H13" s="200" t="s">
        <v>146</v>
      </c>
      <c r="I13" s="201"/>
      <c r="J13" s="202"/>
      <c r="K13" s="144">
        <f>L13+M13</f>
        <v>29130</v>
      </c>
      <c r="L13" s="144">
        <v>13723</v>
      </c>
      <c r="M13" s="144">
        <v>15407</v>
      </c>
      <c r="N13" s="144">
        <f>O13+P13</f>
        <v>17267</v>
      </c>
      <c r="O13" s="144">
        <v>8004</v>
      </c>
      <c r="P13" s="144">
        <v>9263</v>
      </c>
      <c r="Q13" s="148">
        <f>N13/K13</f>
        <v>0.5927566083075867</v>
      </c>
      <c r="R13" s="21"/>
      <c r="S13" s="21"/>
      <c r="T13" s="21"/>
      <c r="U13" s="21"/>
      <c r="V13" s="21"/>
    </row>
    <row r="14" spans="1:23" ht="19.5" customHeight="1">
      <c r="A14" s="195" t="s">
        <v>145</v>
      </c>
      <c r="B14" s="196"/>
      <c r="C14" s="196"/>
      <c r="D14" s="196"/>
      <c r="E14" s="196"/>
      <c r="F14" s="196"/>
      <c r="G14" s="196"/>
      <c r="H14" s="200" t="s">
        <v>144</v>
      </c>
      <c r="I14" s="201"/>
      <c r="J14" s="202"/>
      <c r="K14" s="144">
        <v>29475</v>
      </c>
      <c r="L14" s="144">
        <v>13875</v>
      </c>
      <c r="M14" s="144">
        <v>15600</v>
      </c>
      <c r="N14" s="144">
        <f>O14+P14</f>
        <v>11642</v>
      </c>
      <c r="O14" s="144">
        <v>5555</v>
      </c>
      <c r="P14" s="144">
        <v>6087</v>
      </c>
      <c r="Q14" s="148">
        <f>N14/K14</f>
        <v>0.39497879558948262</v>
      </c>
      <c r="R14" s="21"/>
      <c r="S14" s="21"/>
      <c r="T14" s="21"/>
      <c r="U14" s="21"/>
      <c r="V14" s="21"/>
    </row>
    <row r="15" spans="1:23" ht="19.5" customHeight="1">
      <c r="A15" s="205" t="s">
        <v>143</v>
      </c>
      <c r="B15" s="206"/>
      <c r="C15" s="206"/>
      <c r="D15" s="206"/>
      <c r="E15" s="206"/>
      <c r="F15" s="206"/>
      <c r="G15" s="206"/>
      <c r="H15" s="200" t="s">
        <v>142</v>
      </c>
      <c r="I15" s="201"/>
      <c r="J15" s="202"/>
      <c r="K15" s="207" t="s">
        <v>141</v>
      </c>
      <c r="L15" s="208"/>
      <c r="M15" s="208"/>
      <c r="N15" s="208"/>
      <c r="O15" s="208"/>
      <c r="P15" s="208"/>
      <c r="Q15" s="209"/>
      <c r="R15" s="21"/>
      <c r="S15" s="21"/>
      <c r="T15" s="21"/>
      <c r="U15" s="21"/>
      <c r="V15" s="21"/>
    </row>
    <row r="16" spans="1:23" ht="19.5" customHeight="1">
      <c r="A16" s="195" t="s">
        <v>132</v>
      </c>
      <c r="B16" s="196"/>
      <c r="C16" s="196"/>
      <c r="D16" s="196"/>
      <c r="E16" s="196"/>
      <c r="F16" s="196"/>
      <c r="G16" s="196"/>
      <c r="H16" s="200" t="s">
        <v>140</v>
      </c>
      <c r="I16" s="201"/>
      <c r="J16" s="202"/>
      <c r="K16" s="144">
        <v>28527</v>
      </c>
      <c r="L16" s="144">
        <v>13426</v>
      </c>
      <c r="M16" s="144">
        <v>15101</v>
      </c>
      <c r="N16" s="144">
        <v>8041</v>
      </c>
      <c r="O16" s="147">
        <v>3726</v>
      </c>
      <c r="P16" s="147">
        <v>4315</v>
      </c>
      <c r="Q16" s="143">
        <v>28.19</v>
      </c>
      <c r="R16" s="21"/>
      <c r="S16" s="21"/>
      <c r="T16" s="21"/>
      <c r="U16" s="21"/>
      <c r="V16" s="21"/>
    </row>
    <row r="17" spans="1:23" ht="19.5" customHeight="1">
      <c r="A17" s="197" t="s">
        <v>134</v>
      </c>
      <c r="B17" s="198"/>
      <c r="C17" s="198"/>
      <c r="D17" s="198"/>
      <c r="E17" s="198"/>
      <c r="F17" s="198"/>
      <c r="G17" s="199"/>
      <c r="H17" s="200" t="s">
        <v>139</v>
      </c>
      <c r="I17" s="201"/>
      <c r="J17" s="202"/>
      <c r="K17" s="144">
        <v>28511</v>
      </c>
      <c r="L17" s="144">
        <v>13403</v>
      </c>
      <c r="M17" s="144">
        <v>15108</v>
      </c>
      <c r="N17" s="144">
        <v>14917</v>
      </c>
      <c r="O17" s="144">
        <v>7053</v>
      </c>
      <c r="P17" s="144">
        <v>7864</v>
      </c>
      <c r="Q17" s="143">
        <v>52.32</v>
      </c>
      <c r="R17" s="21"/>
      <c r="S17" s="21"/>
      <c r="T17" s="21"/>
      <c r="U17" s="21"/>
      <c r="V17" s="21"/>
    </row>
    <row r="18" spans="1:23" ht="19.5" customHeight="1">
      <c r="A18" s="197" t="s">
        <v>138</v>
      </c>
      <c r="B18" s="198"/>
      <c r="C18" s="198"/>
      <c r="D18" s="198"/>
      <c r="E18" s="198"/>
      <c r="F18" s="198"/>
      <c r="G18" s="199"/>
      <c r="H18" s="200" t="s">
        <v>137</v>
      </c>
      <c r="I18" s="201"/>
      <c r="J18" s="202"/>
      <c r="K18" s="144">
        <v>27317</v>
      </c>
      <c r="L18" s="144">
        <v>12876</v>
      </c>
      <c r="M18" s="144">
        <v>14441</v>
      </c>
      <c r="N18" s="144">
        <v>13774</v>
      </c>
      <c r="O18" s="144">
        <v>6416</v>
      </c>
      <c r="P18" s="144">
        <v>7358</v>
      </c>
      <c r="Q18" s="143">
        <v>50.42</v>
      </c>
      <c r="R18" s="21"/>
      <c r="S18" s="21"/>
      <c r="T18" s="21"/>
      <c r="U18" s="21"/>
      <c r="V18" s="21"/>
    </row>
    <row r="19" spans="1:23" ht="19.5" customHeight="1">
      <c r="A19" s="291" t="s">
        <v>136</v>
      </c>
      <c r="B19" s="292"/>
      <c r="C19" s="292"/>
      <c r="D19" s="292"/>
      <c r="E19" s="292"/>
      <c r="F19" s="292"/>
      <c r="G19" s="293"/>
      <c r="H19" s="294" t="s">
        <v>135</v>
      </c>
      <c r="I19" s="295"/>
      <c r="J19" s="296"/>
      <c r="K19" s="146">
        <v>26848</v>
      </c>
      <c r="L19" s="146">
        <v>12605</v>
      </c>
      <c r="M19" s="146">
        <v>14243</v>
      </c>
      <c r="N19" s="146">
        <v>16324</v>
      </c>
      <c r="O19" s="146">
        <v>7562</v>
      </c>
      <c r="P19" s="146">
        <v>8762</v>
      </c>
      <c r="Q19" s="145">
        <v>60.8</v>
      </c>
      <c r="R19" s="21"/>
      <c r="S19" s="21"/>
      <c r="T19" s="21"/>
      <c r="U19" s="21"/>
      <c r="V19" s="21"/>
    </row>
    <row r="20" spans="1:23" ht="19.5" customHeight="1">
      <c r="A20" s="197" t="s">
        <v>134</v>
      </c>
      <c r="B20" s="198"/>
      <c r="C20" s="198"/>
      <c r="D20" s="198"/>
      <c r="E20" s="198"/>
      <c r="F20" s="198"/>
      <c r="G20" s="199"/>
      <c r="H20" s="200" t="s">
        <v>133</v>
      </c>
      <c r="I20" s="201"/>
      <c r="J20" s="202"/>
      <c r="K20" s="144">
        <v>26977</v>
      </c>
      <c r="L20" s="144">
        <v>12659</v>
      </c>
      <c r="M20" s="144">
        <v>41318</v>
      </c>
      <c r="N20" s="144">
        <v>14106</v>
      </c>
      <c r="O20" s="144">
        <v>6721</v>
      </c>
      <c r="P20" s="144">
        <v>7385</v>
      </c>
      <c r="Q20" s="143">
        <v>52.29</v>
      </c>
      <c r="R20" s="21"/>
      <c r="S20" s="21"/>
      <c r="T20" s="21"/>
      <c r="U20" s="21"/>
      <c r="V20" s="21"/>
    </row>
    <row r="21" spans="1:23" ht="19.5" customHeight="1">
      <c r="A21" s="291" t="s">
        <v>132</v>
      </c>
      <c r="B21" s="292"/>
      <c r="C21" s="292"/>
      <c r="D21" s="292"/>
      <c r="E21" s="292"/>
      <c r="F21" s="292"/>
      <c r="G21" s="293"/>
      <c r="H21" s="294" t="s">
        <v>131</v>
      </c>
      <c r="I21" s="295"/>
      <c r="J21" s="296"/>
      <c r="K21" s="146">
        <v>26671</v>
      </c>
      <c r="L21" s="146">
        <v>12500</v>
      </c>
      <c r="M21" s="146">
        <v>14171</v>
      </c>
      <c r="N21" s="146">
        <v>8254</v>
      </c>
      <c r="O21" s="146">
        <v>3773</v>
      </c>
      <c r="P21" s="146">
        <v>4481</v>
      </c>
      <c r="Q21" s="145">
        <v>30.95</v>
      </c>
      <c r="R21" s="21"/>
      <c r="S21" s="21"/>
      <c r="T21" s="21"/>
      <c r="U21" s="21"/>
      <c r="V21" s="21"/>
    </row>
    <row r="22" spans="1:23" ht="19.5" customHeight="1">
      <c r="A22" s="197" t="s">
        <v>130</v>
      </c>
      <c r="B22" s="198"/>
      <c r="C22" s="198"/>
      <c r="D22" s="198"/>
      <c r="E22" s="198"/>
      <c r="F22" s="198"/>
      <c r="G22" s="199"/>
      <c r="H22" s="200" t="s">
        <v>129</v>
      </c>
      <c r="I22" s="201"/>
      <c r="J22" s="202"/>
      <c r="K22" s="144">
        <v>26587</v>
      </c>
      <c r="L22" s="144">
        <v>12446</v>
      </c>
      <c r="M22" s="144">
        <v>14141</v>
      </c>
      <c r="N22" s="144">
        <v>14181</v>
      </c>
      <c r="O22" s="144">
        <v>6745</v>
      </c>
      <c r="P22" s="144">
        <v>7436</v>
      </c>
      <c r="Q22" s="143">
        <v>53.34</v>
      </c>
      <c r="R22" s="21"/>
      <c r="S22" s="21"/>
      <c r="T22" s="21"/>
      <c r="U22" s="21"/>
      <c r="V22" s="21"/>
    </row>
    <row r="23" spans="1:23" ht="19.5" customHeight="1" thickBot="1">
      <c r="A23" s="285" t="s">
        <v>128</v>
      </c>
      <c r="B23" s="286"/>
      <c r="C23" s="286"/>
      <c r="D23" s="286"/>
      <c r="E23" s="286"/>
      <c r="F23" s="286"/>
      <c r="G23" s="287"/>
      <c r="H23" s="288" t="s">
        <v>127</v>
      </c>
      <c r="I23" s="289"/>
      <c r="J23" s="290"/>
      <c r="K23" s="142">
        <v>26264</v>
      </c>
      <c r="L23" s="142">
        <v>12309</v>
      </c>
      <c r="M23" s="142">
        <v>13955</v>
      </c>
      <c r="N23" s="142">
        <v>14210</v>
      </c>
      <c r="O23" s="142">
        <v>6763</v>
      </c>
      <c r="P23" s="142">
        <v>7447</v>
      </c>
      <c r="Q23" s="141">
        <v>54.1</v>
      </c>
      <c r="R23" s="21"/>
      <c r="S23" s="21"/>
      <c r="T23" s="21"/>
      <c r="U23" s="21"/>
      <c r="V23" s="21"/>
    </row>
    <row r="24" spans="1:23" ht="19.5" customHeight="1">
      <c r="A24" s="129"/>
      <c r="B24" s="136"/>
      <c r="C24" s="136"/>
      <c r="D24" s="136"/>
      <c r="E24" s="136"/>
      <c r="F24" s="136"/>
      <c r="G24" s="140"/>
      <c r="H24" s="136"/>
      <c r="I24" s="136"/>
      <c r="J24" s="136"/>
      <c r="K24" s="226" t="s">
        <v>97</v>
      </c>
      <c r="L24" s="226"/>
      <c r="M24" s="226"/>
      <c r="N24" s="226"/>
      <c r="O24" s="226"/>
      <c r="P24" s="136"/>
      <c r="Q24" s="136"/>
      <c r="R24" s="239"/>
      <c r="S24" s="239"/>
      <c r="T24" s="126"/>
      <c r="U24" s="126"/>
      <c r="V24" s="126"/>
      <c r="W24" s="129"/>
    </row>
    <row r="25" spans="1:23" ht="19.5" customHeight="1"/>
    <row r="26" spans="1:23" s="129" customFormat="1" ht="24" customHeight="1" thickBot="1">
      <c r="A26" s="134" t="s">
        <v>126</v>
      </c>
      <c r="B26" s="139"/>
      <c r="C26" s="139"/>
      <c r="D26" s="139"/>
      <c r="E26" s="139"/>
      <c r="F26" s="139"/>
      <c r="G26" s="139"/>
      <c r="H26" s="139"/>
      <c r="I26" s="139"/>
      <c r="J26" s="125"/>
      <c r="K26" s="125"/>
      <c r="L26" s="232" t="s">
        <v>115</v>
      </c>
      <c r="M26" s="232"/>
      <c r="N26" s="232"/>
      <c r="O26" s="232"/>
      <c r="P26" s="125"/>
      <c r="Q26" s="125"/>
      <c r="R26" s="125"/>
      <c r="S26" s="124"/>
      <c r="T26" s="124"/>
      <c r="U26" s="124"/>
      <c r="V26" s="124"/>
      <c r="W26" s="124"/>
    </row>
    <row r="27" spans="1:23" ht="18" customHeight="1">
      <c r="A27" s="228" t="s">
        <v>114</v>
      </c>
      <c r="B27" s="229"/>
      <c r="C27" s="229"/>
      <c r="D27" s="229"/>
      <c r="E27" s="269" t="s">
        <v>113</v>
      </c>
      <c r="F27" s="259" t="s">
        <v>112</v>
      </c>
      <c r="G27" s="261" t="s">
        <v>111</v>
      </c>
      <c r="H27" s="172" t="s">
        <v>125</v>
      </c>
      <c r="I27" s="173"/>
      <c r="J27" s="173"/>
      <c r="K27" s="173"/>
      <c r="L27" s="173"/>
      <c r="M27" s="173"/>
      <c r="N27" s="173"/>
      <c r="O27" s="173"/>
      <c r="P27" s="173"/>
      <c r="Q27" s="188"/>
      <c r="R27" s="189"/>
    </row>
    <row r="28" spans="1:23" ht="24" customHeight="1">
      <c r="A28" s="230"/>
      <c r="B28" s="231"/>
      <c r="C28" s="231"/>
      <c r="D28" s="231"/>
      <c r="E28" s="233"/>
      <c r="F28" s="260"/>
      <c r="G28" s="262"/>
      <c r="H28" s="233" t="s">
        <v>124</v>
      </c>
      <c r="I28" s="233" t="s">
        <v>180</v>
      </c>
      <c r="J28" s="233" t="s">
        <v>185</v>
      </c>
      <c r="K28" s="233" t="s">
        <v>184</v>
      </c>
      <c r="L28" s="233" t="s">
        <v>183</v>
      </c>
      <c r="M28" s="233" t="s">
        <v>178</v>
      </c>
      <c r="N28" s="233" t="s">
        <v>123</v>
      </c>
      <c r="O28" s="240" t="s">
        <v>182</v>
      </c>
      <c r="P28" s="240" t="s">
        <v>179</v>
      </c>
      <c r="Q28" s="185" t="s">
        <v>122</v>
      </c>
      <c r="R28" s="238" t="s">
        <v>105</v>
      </c>
    </row>
    <row r="29" spans="1:23" ht="21" customHeight="1">
      <c r="A29" s="230"/>
      <c r="B29" s="231"/>
      <c r="C29" s="231"/>
      <c r="D29" s="231"/>
      <c r="E29" s="233"/>
      <c r="F29" s="260"/>
      <c r="G29" s="262"/>
      <c r="H29" s="233"/>
      <c r="I29" s="233"/>
      <c r="J29" s="233"/>
      <c r="K29" s="233"/>
      <c r="L29" s="233"/>
      <c r="M29" s="233"/>
      <c r="N29" s="233"/>
      <c r="O29" s="240"/>
      <c r="P29" s="240"/>
      <c r="Q29" s="185"/>
      <c r="R29" s="238"/>
    </row>
    <row r="30" spans="1:23" ht="24.95" customHeight="1">
      <c r="A30" s="230"/>
      <c r="B30" s="231"/>
      <c r="C30" s="231"/>
      <c r="D30" s="231"/>
      <c r="E30" s="270"/>
      <c r="F30" s="260"/>
      <c r="G30" s="262"/>
      <c r="H30" s="233"/>
      <c r="I30" s="233"/>
      <c r="J30" s="233"/>
      <c r="K30" s="233"/>
      <c r="L30" s="233"/>
      <c r="M30" s="233"/>
      <c r="N30" s="233"/>
      <c r="O30" s="240"/>
      <c r="P30" s="240"/>
      <c r="Q30" s="185"/>
      <c r="R30" s="238"/>
    </row>
    <row r="31" spans="1:23" ht="24.95" customHeight="1">
      <c r="A31" s="255" t="s">
        <v>121</v>
      </c>
      <c r="B31" s="256"/>
      <c r="C31" s="256"/>
      <c r="D31" s="256"/>
      <c r="E31" s="138" t="s">
        <v>120</v>
      </c>
      <c r="F31" s="257">
        <v>54.09</v>
      </c>
      <c r="G31" s="203">
        <v>14212</v>
      </c>
      <c r="H31" s="203">
        <v>398</v>
      </c>
      <c r="I31" s="203">
        <v>293</v>
      </c>
      <c r="J31" s="203">
        <v>6114</v>
      </c>
      <c r="K31" s="203">
        <v>2582</v>
      </c>
      <c r="L31" s="203">
        <v>403</v>
      </c>
      <c r="M31" s="203">
        <v>6899</v>
      </c>
      <c r="N31" s="203">
        <v>236</v>
      </c>
      <c r="O31" s="203">
        <v>691</v>
      </c>
      <c r="P31" s="203">
        <v>1086</v>
      </c>
      <c r="Q31" s="248">
        <v>1068</v>
      </c>
      <c r="R31" s="186">
        <v>347</v>
      </c>
    </row>
    <row r="32" spans="1:23" ht="24.95" customHeight="1" thickBot="1">
      <c r="A32" s="251" t="s">
        <v>119</v>
      </c>
      <c r="B32" s="252"/>
      <c r="C32" s="252"/>
      <c r="D32" s="252"/>
      <c r="E32" s="137" t="s">
        <v>118</v>
      </c>
      <c r="F32" s="258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49"/>
      <c r="R32" s="187"/>
    </row>
    <row r="33" spans="1:23" ht="19.5" customHeight="1">
      <c r="J33" s="128"/>
      <c r="K33" s="128"/>
      <c r="L33" s="226" t="s">
        <v>117</v>
      </c>
      <c r="M33" s="226"/>
      <c r="N33" s="226"/>
      <c r="O33" s="226"/>
      <c r="P33" s="136"/>
      <c r="Q33" s="135"/>
      <c r="R33" s="128"/>
    </row>
    <row r="34" spans="1:23" ht="19.5" customHeight="1">
      <c r="J34" s="128"/>
      <c r="K34" s="128"/>
      <c r="L34" s="128"/>
      <c r="M34" s="128"/>
      <c r="N34" s="128"/>
      <c r="O34" s="128"/>
      <c r="P34" s="128"/>
      <c r="Q34" s="128"/>
      <c r="R34" s="128"/>
    </row>
    <row r="35" spans="1:23" ht="24" customHeight="1" thickBot="1">
      <c r="A35" s="134" t="s">
        <v>116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232" t="s">
        <v>115</v>
      </c>
      <c r="Q35" s="232"/>
      <c r="R35" s="232"/>
      <c r="S35" s="232"/>
      <c r="T35" s="133"/>
      <c r="U35" s="133"/>
      <c r="V35" s="133"/>
    </row>
    <row r="36" spans="1:23" ht="15.95" customHeight="1">
      <c r="A36" s="271" t="s">
        <v>114</v>
      </c>
      <c r="B36" s="272"/>
      <c r="C36" s="272"/>
      <c r="D36" s="272"/>
      <c r="E36" s="253" t="s">
        <v>113</v>
      </c>
      <c r="F36" s="274" t="s">
        <v>112</v>
      </c>
      <c r="G36" s="282" t="s">
        <v>111</v>
      </c>
      <c r="H36" s="277" t="s">
        <v>110</v>
      </c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156"/>
      <c r="U36" s="156"/>
      <c r="V36" s="156"/>
      <c r="W36" s="132"/>
    </row>
    <row r="37" spans="1:23" ht="24" customHeight="1">
      <c r="A37" s="273"/>
      <c r="B37" s="183"/>
      <c r="C37" s="183"/>
      <c r="D37" s="183"/>
      <c r="E37" s="244"/>
      <c r="F37" s="275"/>
      <c r="G37" s="283"/>
      <c r="H37" s="243" t="s">
        <v>105</v>
      </c>
      <c r="I37" s="243" t="s">
        <v>109</v>
      </c>
      <c r="J37" s="243" t="s">
        <v>181</v>
      </c>
      <c r="K37" s="243" t="s">
        <v>180</v>
      </c>
      <c r="L37" s="243" t="s">
        <v>107</v>
      </c>
      <c r="M37" s="243" t="s">
        <v>179</v>
      </c>
      <c r="N37" s="243" t="s">
        <v>106</v>
      </c>
      <c r="O37" s="190" t="s">
        <v>178</v>
      </c>
      <c r="P37" s="243" t="s">
        <v>177</v>
      </c>
      <c r="Q37" s="243" t="s">
        <v>123</v>
      </c>
      <c r="R37" s="243" t="s">
        <v>176</v>
      </c>
      <c r="S37" s="190" t="s">
        <v>175</v>
      </c>
      <c r="T37" s="190" t="s">
        <v>104</v>
      </c>
      <c r="U37" s="190" t="s">
        <v>174</v>
      </c>
      <c r="V37" s="190" t="s">
        <v>108</v>
      </c>
      <c r="W37" s="279" t="s">
        <v>103</v>
      </c>
    </row>
    <row r="38" spans="1:23" ht="21" customHeight="1">
      <c r="A38" s="273"/>
      <c r="B38" s="183"/>
      <c r="C38" s="183"/>
      <c r="D38" s="183"/>
      <c r="E38" s="244"/>
      <c r="F38" s="275"/>
      <c r="G38" s="283"/>
      <c r="H38" s="244"/>
      <c r="I38" s="244"/>
      <c r="J38" s="244"/>
      <c r="K38" s="244"/>
      <c r="L38" s="244"/>
      <c r="M38" s="244"/>
      <c r="N38" s="244"/>
      <c r="O38" s="191"/>
      <c r="P38" s="244"/>
      <c r="Q38" s="244"/>
      <c r="R38" s="244"/>
      <c r="S38" s="191"/>
      <c r="T38" s="191"/>
      <c r="U38" s="191"/>
      <c r="V38" s="191"/>
      <c r="W38" s="280"/>
    </row>
    <row r="39" spans="1:23" ht="25.5" customHeight="1">
      <c r="A39" s="273"/>
      <c r="B39" s="183"/>
      <c r="C39" s="183"/>
      <c r="D39" s="183"/>
      <c r="E39" s="254"/>
      <c r="F39" s="276"/>
      <c r="G39" s="284"/>
      <c r="H39" s="245"/>
      <c r="I39" s="245"/>
      <c r="J39" s="245"/>
      <c r="K39" s="245"/>
      <c r="L39" s="245"/>
      <c r="M39" s="245"/>
      <c r="N39" s="245"/>
      <c r="O39" s="192"/>
      <c r="P39" s="245"/>
      <c r="Q39" s="245"/>
      <c r="R39" s="245"/>
      <c r="S39" s="192"/>
      <c r="T39" s="192"/>
      <c r="U39" s="192"/>
      <c r="V39" s="192"/>
      <c r="W39" s="281"/>
    </row>
    <row r="40" spans="1:23" ht="25.5" customHeight="1">
      <c r="A40" s="265" t="s">
        <v>102</v>
      </c>
      <c r="B40" s="266"/>
      <c r="C40" s="266"/>
      <c r="D40" s="266"/>
      <c r="E40" s="131" t="s">
        <v>101</v>
      </c>
      <c r="F40" s="263">
        <v>53.32</v>
      </c>
      <c r="G40" s="203">
        <v>14182</v>
      </c>
      <c r="H40" s="203">
        <v>352</v>
      </c>
      <c r="I40" s="203">
        <v>500</v>
      </c>
      <c r="J40" s="203">
        <v>51</v>
      </c>
      <c r="K40" s="203">
        <v>597</v>
      </c>
      <c r="L40" s="203">
        <v>1715</v>
      </c>
      <c r="M40" s="203">
        <v>2007</v>
      </c>
      <c r="N40" s="203">
        <v>1330</v>
      </c>
      <c r="O40" s="203">
        <v>192</v>
      </c>
      <c r="P40" s="241">
        <v>108</v>
      </c>
      <c r="Q40" s="203">
        <v>248</v>
      </c>
      <c r="R40" s="246">
        <v>980</v>
      </c>
      <c r="S40" s="193">
        <v>9</v>
      </c>
      <c r="T40" s="193">
        <v>3753</v>
      </c>
      <c r="U40" s="193">
        <v>84</v>
      </c>
      <c r="V40" s="193">
        <v>1725</v>
      </c>
      <c r="W40" s="186">
        <v>106</v>
      </c>
    </row>
    <row r="41" spans="1:23" ht="25.5" customHeight="1" thickBot="1">
      <c r="A41" s="267" t="s">
        <v>100</v>
      </c>
      <c r="B41" s="268"/>
      <c r="C41" s="268"/>
      <c r="D41" s="268"/>
      <c r="E41" s="130" t="s">
        <v>99</v>
      </c>
      <c r="F41" s="264"/>
      <c r="G41" s="204"/>
      <c r="H41" s="204"/>
      <c r="I41" s="204"/>
      <c r="J41" s="204"/>
      <c r="K41" s="204"/>
      <c r="L41" s="204"/>
      <c r="M41" s="204"/>
      <c r="N41" s="204"/>
      <c r="O41" s="204"/>
      <c r="P41" s="242"/>
      <c r="Q41" s="204"/>
      <c r="R41" s="247"/>
      <c r="S41" s="194"/>
      <c r="T41" s="194"/>
      <c r="U41" s="194"/>
      <c r="V41" s="194"/>
      <c r="W41" s="187"/>
    </row>
    <row r="42" spans="1:23" ht="19.5" customHeight="1">
      <c r="A42" s="129" t="s">
        <v>98</v>
      </c>
      <c r="N42" s="128"/>
      <c r="O42" s="127"/>
      <c r="P42" s="239" t="s">
        <v>97</v>
      </c>
      <c r="Q42" s="239"/>
      <c r="R42" s="239"/>
      <c r="S42" s="239"/>
      <c r="T42" s="126"/>
      <c r="U42" s="126"/>
      <c r="V42" s="126"/>
    </row>
    <row r="43" spans="1:23" ht="19.5" customHeight="1"/>
    <row r="44" spans="1:23" ht="24" customHeight="1"/>
    <row r="45" spans="1:23" ht="18" customHeight="1">
      <c r="G45" s="125"/>
    </row>
    <row r="46" spans="1:23" ht="18" customHeight="1">
      <c r="N46" s="125"/>
    </row>
    <row r="49" ht="15.95" customHeight="1"/>
  </sheetData>
  <mergeCells count="132">
    <mergeCell ref="H23:J23"/>
    <mergeCell ref="A19:G19"/>
    <mergeCell ref="H19:J19"/>
    <mergeCell ref="A20:G20"/>
    <mergeCell ref="H20:J20"/>
    <mergeCell ref="A21:G21"/>
    <mergeCell ref="H21:J21"/>
    <mergeCell ref="W37:W39"/>
    <mergeCell ref="W40:W41"/>
    <mergeCell ref="L33:O33"/>
    <mergeCell ref="K24:O24"/>
    <mergeCell ref="G36:G39"/>
    <mergeCell ref="H37:H39"/>
    <mergeCell ref="I37:I39"/>
    <mergeCell ref="T40:T41"/>
    <mergeCell ref="V40:V41"/>
    <mergeCell ref="A41:D41"/>
    <mergeCell ref="E27:E30"/>
    <mergeCell ref="A36:D39"/>
    <mergeCell ref="H31:H32"/>
    <mergeCell ref="F36:F39"/>
    <mergeCell ref="H36:S36"/>
    <mergeCell ref="L31:L32"/>
    <mergeCell ref="N31:N32"/>
    <mergeCell ref="V37:V39"/>
    <mergeCell ref="A1:C1"/>
    <mergeCell ref="A32:D32"/>
    <mergeCell ref="E36:E39"/>
    <mergeCell ref="A31:D31"/>
    <mergeCell ref="G31:G32"/>
    <mergeCell ref="M31:M32"/>
    <mergeCell ref="P37:P39"/>
    <mergeCell ref="M37:M39"/>
    <mergeCell ref="N37:N39"/>
    <mergeCell ref="O37:O39"/>
    <mergeCell ref="K31:K32"/>
    <mergeCell ref="M28:M30"/>
    <mergeCell ref="J28:J30"/>
    <mergeCell ref="J37:J39"/>
    <mergeCell ref="K37:K39"/>
    <mergeCell ref="K28:K30"/>
    <mergeCell ref="O28:O30"/>
    <mergeCell ref="F31:F32"/>
    <mergeCell ref="F27:F30"/>
    <mergeCell ref="G27:G30"/>
    <mergeCell ref="H28:H30"/>
    <mergeCell ref="I28:I30"/>
    <mergeCell ref="H22:J22"/>
    <mergeCell ref="A23:G23"/>
    <mergeCell ref="P42:S42"/>
    <mergeCell ref="M40:M41"/>
    <mergeCell ref="P35:S35"/>
    <mergeCell ref="O31:O32"/>
    <mergeCell ref="R40:R41"/>
    <mergeCell ref="R37:R39"/>
    <mergeCell ref="Q31:Q32"/>
    <mergeCell ref="Q37:Q39"/>
    <mergeCell ref="N40:N41"/>
    <mergeCell ref="S40:S41"/>
    <mergeCell ref="Q40:Q41"/>
    <mergeCell ref="R3:S3"/>
    <mergeCell ref="R28:R30"/>
    <mergeCell ref="R24:S24"/>
    <mergeCell ref="L28:L30"/>
    <mergeCell ref="P28:P30"/>
    <mergeCell ref="L40:L41"/>
    <mergeCell ref="S37:S39"/>
    <mergeCell ref="O40:O41"/>
    <mergeCell ref="P40:P41"/>
    <mergeCell ref="L37:L39"/>
    <mergeCell ref="H3:J4"/>
    <mergeCell ref="H5:J5"/>
    <mergeCell ref="K3:M3"/>
    <mergeCell ref="N3:P3"/>
    <mergeCell ref="Q3:Q4"/>
    <mergeCell ref="H6:J6"/>
    <mergeCell ref="K5:Q5"/>
    <mergeCell ref="K15:Q15"/>
    <mergeCell ref="A2:G2"/>
    <mergeCell ref="H15:J15"/>
    <mergeCell ref="A3:G4"/>
    <mergeCell ref="A5:G5"/>
    <mergeCell ref="A6:G6"/>
    <mergeCell ref="A7:G7"/>
    <mergeCell ref="A8:G8"/>
    <mergeCell ref="K12:Q12"/>
    <mergeCell ref="M2:P2"/>
    <mergeCell ref="H7:J7"/>
    <mergeCell ref="H8:J8"/>
    <mergeCell ref="A9:G9"/>
    <mergeCell ref="H14:J14"/>
    <mergeCell ref="H18:J18"/>
    <mergeCell ref="A10:G10"/>
    <mergeCell ref="A11:G11"/>
    <mergeCell ref="A12:G12"/>
    <mergeCell ref="A13:G13"/>
    <mergeCell ref="A14:G14"/>
    <mergeCell ref="A15:G15"/>
    <mergeCell ref="K6:Q6"/>
    <mergeCell ref="H9:J9"/>
    <mergeCell ref="H10:J10"/>
    <mergeCell ref="H11:J11"/>
    <mergeCell ref="H12:J12"/>
    <mergeCell ref="H13:J13"/>
    <mergeCell ref="K7:Q7"/>
    <mergeCell ref="K10:Q10"/>
    <mergeCell ref="K11:Q11"/>
    <mergeCell ref="H16:J16"/>
    <mergeCell ref="Q28:Q30"/>
    <mergeCell ref="R31:R32"/>
    <mergeCell ref="H27:R27"/>
    <mergeCell ref="U37:U39"/>
    <mergeCell ref="U40:U41"/>
    <mergeCell ref="A16:G16"/>
    <mergeCell ref="A18:G18"/>
    <mergeCell ref="A17:G17"/>
    <mergeCell ref="H17:J17"/>
    <mergeCell ref="P31:P32"/>
    <mergeCell ref="A27:D30"/>
    <mergeCell ref="I31:I32"/>
    <mergeCell ref="J31:J32"/>
    <mergeCell ref="L26:O26"/>
    <mergeCell ref="N28:N30"/>
    <mergeCell ref="A22:G22"/>
    <mergeCell ref="K40:K41"/>
    <mergeCell ref="H40:H41"/>
    <mergeCell ref="I40:I41"/>
    <mergeCell ref="J40:J41"/>
    <mergeCell ref="F40:F41"/>
    <mergeCell ref="G40:G41"/>
    <mergeCell ref="T37:T39"/>
    <mergeCell ref="A40:D40"/>
  </mergeCells>
  <phoneticPr fontId="2"/>
  <pageMargins left="0.47244094488188981" right="0" top="0.98425196850393704" bottom="0.98425196850393704" header="0.51181102362204722" footer="0.51181102362204722"/>
  <pageSetup paperSize="9" scale="73" orientation="portrait" verticalDpi="300" r:id="rId1"/>
  <headerFooter alignWithMargins="0">
    <oddFooter>&amp;C&amp;"ＭＳ Ｐ明朝,標準"－６７－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14 地方自治(目次)</vt:lpstr>
      <vt:lpstr>1</vt:lpstr>
      <vt:lpstr>2</vt:lpstr>
      <vt:lpstr>3</vt:lpstr>
      <vt:lpstr>'14 地方自治(目次)'!Print_Area</vt:lpstr>
      <vt:lpstr>'2'!Print_Area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2026-06-05T07:50:59Z</dcterms:modified>
</cp:coreProperties>
</file>